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255" activeTab="8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<sst xmlns="http://schemas.openxmlformats.org/spreadsheetml/2006/main" count="921" uniqueCount="537">
  <si>
    <t>тара, обеспечивающая сохранность, целостность товара</t>
  </si>
  <si>
    <t xml:space="preserve">Горох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</si>
  <si>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</si>
  <si>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</si>
  <si>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</si>
  <si>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</si>
  <si>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</si>
  <si>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</si>
  <si>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</si>
  <si>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</si>
  <si>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</si>
  <si>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</si>
  <si>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</si>
  <si>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</si>
  <si>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пакет/коробка/ящик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</si>
  <si>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</si>
  <si>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</si>
  <si>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</si>
  <si>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</si>
  <si>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</si>
  <si>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Язык говяжий</t>
  </si>
  <si>
    <t>КГ</t>
  </si>
  <si>
    <t>Тара, упаковочные материалы  обеспечивающие сохранность и товарный вид субпродуктов</t>
  </si>
  <si>
    <t>10.39.17.111</t>
  </si>
  <si>
    <t>01.13.34.000</t>
  </si>
  <si>
    <t>Огурцы</t>
  </si>
  <si>
    <t>01.13.32.000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</si>
  <si>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</si>
  <si>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</si>
  <si>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</si>
  <si>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</si>
  <si>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</si>
  <si>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</si>
  <si>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</si>
  <si>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</si>
  <si>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</si>
  <si>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>пакет до 2 кг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</si>
  <si>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</si>
  <si>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</si>
  <si>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</si>
  <si>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</si>
  <si>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</si>
  <si>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</si>
  <si>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</si>
  <si>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</si>
  <si>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</si>
  <si>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</si>
  <si>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</si>
  <si>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</si>
  <si>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</si>
  <si>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</si>
  <si>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 xml:space="preserve">Мясо          (говядина ) </t>
  </si>
  <si>
    <t>10.71.11.112</t>
  </si>
  <si>
    <t>10.71.11.111</t>
  </si>
  <si>
    <t>10.72.12.112</t>
  </si>
  <si>
    <t>10.72.11.110</t>
  </si>
  <si>
    <t>10.72.11.120</t>
  </si>
  <si>
    <t>10.13.14.411</t>
  </si>
  <si>
    <t>10.13.14.718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</si>
  <si>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</si>
  <si>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</si>
  <si>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</si>
  <si>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</si>
  <si>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</si>
  <si>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</si>
  <si>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</si>
  <si>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</si>
  <si>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</si>
  <si>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</si>
  <si>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</si>
  <si>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</si>
  <si>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</si>
  <si>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</si>
  <si>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10.20.13.122</t>
  </si>
  <si>
    <t>10.39.17.119</t>
  </si>
  <si>
    <t>10.39.17.110</t>
  </si>
  <si>
    <t>10.84.30.130</t>
  </si>
  <si>
    <t xml:space="preserve">ГОСТ 26983-2015
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</si>
  <si>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</si>
  <si>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</si>
  <si>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</si>
  <si>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</si>
  <si>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</si>
  <si>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</si>
  <si>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</si>
  <si>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</si>
  <si>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</si>
  <si>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</si>
  <si>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</si>
  <si>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</si>
  <si>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</si>
  <si>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</si>
  <si>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</si>
  <si>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</si>
  <si>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</si>
  <si>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</si>
  <si>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</si>
  <si>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</si>
  <si>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</si>
  <si>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</si>
  <si>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</si>
  <si>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</si>
  <si>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</si>
  <si>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</si>
  <si>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</si>
  <si>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</si>
  <si>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</si>
  <si>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</si>
  <si>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</si>
  <si>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</si>
  <si>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</si>
  <si>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</si>
  <si>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</si>
  <si>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</si>
  <si>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</si>
  <si>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</si>
  <si>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</si>
  <si>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</si>
  <si>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</si>
  <si>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</si>
  <si>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</si>
  <si>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</si>
  <si>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</si>
  <si>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</si>
  <si>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Массовая доля жира не менее 50%.  Цвет от белого до желтовато-кремового, однородный по всей массе.</t>
  </si>
  <si>
    <t>Колбаса полукопченая</t>
  </si>
  <si>
    <t xml:space="preserve">Молоко 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</si>
  <si>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</si>
  <si>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</si>
  <si>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</si>
  <si>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</si>
  <si>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</si>
  <si>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</si>
  <si>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</si>
  <si>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</si>
  <si>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</si>
  <si>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</si>
  <si>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</si>
  <si>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</si>
  <si>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</si>
  <si>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</si>
  <si>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</si>
  <si>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</si>
  <si>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</si>
  <si>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</si>
  <si>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</si>
  <si>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Карамель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</si>
  <si>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</si>
  <si>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</si>
  <si>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</si>
  <si>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</si>
  <si>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</si>
  <si>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</si>
  <si>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</si>
  <si>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</si>
  <si>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</si>
  <si>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</si>
  <si>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</si>
  <si>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</si>
  <si>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</si>
  <si>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</si>
  <si>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</si>
  <si>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</si>
  <si>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>Поставка продуктов питания  (рыба)</t>
  </si>
  <si>
    <t>Рыба (треска)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</si>
  <si>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</si>
  <si>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</si>
  <si>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</si>
  <si>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</si>
  <si>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</si>
  <si>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</si>
  <si>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</si>
  <si>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</si>
  <si>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</si>
  <si>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</si>
  <si>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</si>
  <si>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</si>
  <si>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</si>
  <si>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</si>
  <si>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</si>
  <si>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</si>
  <si>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</si>
  <si>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>ГОСТ 2077-84</t>
  </si>
  <si>
    <t>ГОСТ 27844-88</t>
  </si>
  <si>
    <t>ГОСТ 32124-2013</t>
  </si>
  <si>
    <t>Требования к качеству</t>
  </si>
  <si>
    <t>ГОСТ 31962-2013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</si>
  <si>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</si>
  <si>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</si>
  <si>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Рыба (минтай)</t>
  </si>
  <si>
    <t>Рыба (пикша)</t>
  </si>
  <si>
    <t>Рыба (горбуша)</t>
  </si>
  <si>
    <t xml:space="preserve">Требования к качеству 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</si>
  <si>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</si>
  <si>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</si>
  <si>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</si>
  <si>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</si>
  <si>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</si>
  <si>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6292-93</t>
  </si>
  <si>
    <t>ГОСТ Р  55290-2012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</si>
  <si>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</si>
  <si>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</si>
  <si>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</si>
  <si>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</si>
  <si>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</si>
  <si>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</si>
  <si>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 xml:space="preserve">ГОСТ Р 54679-2011  </t>
  </si>
  <si>
    <t>ГОСТ Р 51926-2002</t>
  </si>
  <si>
    <t xml:space="preserve">ГОСТ 31713-2012
</t>
  </si>
  <si>
    <t xml:space="preserve">ГОСТ 32099-2013
</t>
  </si>
  <si>
    <t>ГОСТ 6882-88</t>
  </si>
  <si>
    <t>ГОСТ Р 50364-92</t>
  </si>
  <si>
    <t>ГОСТ 6477-88</t>
  </si>
  <si>
    <t>ГОСТ 18488-2000</t>
  </si>
  <si>
    <t>ГОСТ 32097-2013</t>
  </si>
  <si>
    <t>ГОСТ  31654-2012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</si>
  <si>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</si>
  <si>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</si>
  <si>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>ГОСТ Р 55909-2013</t>
  </si>
  <si>
    <t>ГОСТ 32573-2013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</si>
  <si>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</si>
  <si>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</si>
  <si>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</si>
  <si>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</si>
  <si>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</si>
  <si>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</si>
  <si>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</si>
  <si>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</si>
  <si>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</si>
  <si>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</si>
  <si>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</si>
  <si>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</si>
  <si>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</si>
  <si>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</si>
  <si>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</si>
  <si>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</si>
  <si>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</si>
  <si>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</si>
  <si>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10.51.30.111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</si>
  <si>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</si>
  <si>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</si>
  <si>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</si>
  <si>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</si>
  <si>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</si>
  <si>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</si>
  <si>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</si>
  <si>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</si>
  <si>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</si>
  <si>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</si>
  <si>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</si>
  <si>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</si>
  <si>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</si>
  <si>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</si>
  <si>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</si>
  <si>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</si>
  <si>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</si>
  <si>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</si>
  <si>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</si>
  <si>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</si>
  <si>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</si>
  <si>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</si>
  <si>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</si>
  <si>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</si>
  <si>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</si>
  <si>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</si>
  <si>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</si>
  <si>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</si>
  <si>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</si>
  <si>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</si>
  <si>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</si>
  <si>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</si>
  <si>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</si>
  <si>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</si>
  <si>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</si>
  <si>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</si>
  <si>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</si>
  <si>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</si>
  <si>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</si>
  <si>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</si>
  <si>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</si>
  <si>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</si>
  <si>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</si>
  <si>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</si>
  <si>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</si>
  <si>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</si>
  <si>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</si>
  <si>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</si>
  <si>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</si>
  <si>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</si>
  <si>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</si>
  <si>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</si>
  <si>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</si>
  <si>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</si>
  <si>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</si>
  <si>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</si>
  <si>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</si>
  <si>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</si>
  <si>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</si>
  <si>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</si>
  <si>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</si>
  <si>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</si>
  <si>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</si>
  <si>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</si>
  <si>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</si>
  <si>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</si>
  <si>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</si>
  <si>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</si>
  <si>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</si>
  <si>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</si>
  <si>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>Сорт 1, плоды свежие, целые, чистые, здоровые, плотные, неповрежденные, не вялые, не подмороженные, без затрагивающих мякоть повреждений, вызванных сельскохозяйственными вредителями и болезнями, без излишней внешней влажности, одного помологического сорта</t>
  </si>
  <si>
    <t>ГОСТ 33499-2015</t>
  </si>
  <si>
    <t>ГОСТ 33932-2016</t>
  </si>
  <si>
    <t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Плоды плотные, с недоразвитыми, водянистыми семенами. Без постороннего запаха и привкуса. Отсутствуют сельскохозяйственые вредители, а также огурцы, поврежденные сельскохозяйственными вредителямизагнивших, увядшие, желтые,морщинистые, подмороженные, запаренные, с вырванной плодоножкой.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</si>
  <si>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</t>
  </si>
  <si>
    <t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</si>
  <si>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</t>
  </si>
  <si>
    <t xml:space="preserve">ГОСТ 32896-2014 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</si>
  <si>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</t>
  </si>
  <si>
    <t xml:space="preserve">ГОСТ 32366-2013,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</si>
  <si>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815-2004,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</si>
  <si>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                                                                                         </t>
  </si>
  <si>
    <t xml:space="preserve">  ГОСТ 32156-2013, 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</si>
  <si>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</si>
  <si>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>Упаковка до 0,5 кг.</t>
  </si>
  <si>
    <t xml:space="preserve">ГОСТ Р 54366-2011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</si>
  <si>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Формовой  из смеси муки ржаной обдирной хлебопекарной и пшеничной хлебопекарной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</si>
  <si>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сорта,пропеченный, без комочков и следов непромеса, без постороннего привкуса и запаха. </t>
  </si>
  <si>
    <t>Заварные.  Изделие в изломе пропеченное без следов непромеса, без постороннего вкуса и запаха.</t>
  </si>
  <si>
    <t>С начинкой. Поверхность с четким рисунком, края с ровным обрезом . Начинка в вафлях не  выступает за края. Начинка однородной консистенции, без крупинок и комочков.  Без постороннего вкуса и запаха.</t>
  </si>
  <si>
    <t>Сахарное. Форма плоская, без вмятин, вздутий и повреждений края. Поверхность гладкая, с четким не расплывшимся оттиском рисунка на верхней поверхности,нижняя поверхность ровная,  не подгорелая, без вздутий.Без посторонних привкуса и запаха.</t>
  </si>
  <si>
    <t>Выработаны из смеси пшеничной хлебопекарной муки высшего сорта и пшеничной муки общего назначения. Поверхность глянцевая, без вздутий и загрязнений. Цвет от светло-желтого до темно-коричневого, без подгорелости. Без посторонних привкуса и запаха.</t>
  </si>
  <si>
    <t xml:space="preserve">Свежий. Высший сорт. Луковицы вызревшие, твердые, здоровые, чистые, целые, не проросшие, без повреждений сельскохозяйственными вредителями, с сухими кроющими чешуями. </t>
  </si>
  <si>
    <t>Томаты</t>
  </si>
  <si>
    <t xml:space="preserve">Блоки из говяжьей печени замороженные. Тип блока I. 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</si>
  <si>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сердец замороженные. Тип блока I. Поверхность 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</si>
  <si>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языков  замороженные. Тип блока I.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</si>
  <si>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Категория Б. Батоны  с чистой сухой поверхностью, без пятен, слипов, поврежденной оболочки, наплывов фарша, плотной консистенции. Без посторонних привкусов и запахов,в меру соленые, с выраженным ароматом  пряностей и копчения.
</t>
  </si>
  <si>
    <t xml:space="preserve">Говядина тушеная. Сорт высший. Мясо кусочками, сочное, непереваренное
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</si>
  <si>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</t>
  </si>
  <si>
    <t xml:space="preserve">Свинина тушеная. Сорт высший. Мясо кусочками, сочное,  непереваренное.
</t>
  </si>
  <si>
    <t>Питьевое, 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</si>
  <si>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 . Массовая доля жира не менее 2,5 %.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</si>
  <si>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</si>
  <si>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ультрапастеризованное.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</si>
  <si>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 xml:space="preserve"> Кисломолочный продукт, изготовленный из коровьего молока с использованием смеси заквасочных микроорганизмов. Массовая доля жира не менее 2,5%. Внешний вид и консистенция: однородная, в меру вязкая. Вкус и запах: кисломолочный, в меру сладкий, с соответствующим вкусом и ароматом внесенного компонента. Цвет: обусловленный цветом внесенного компонента.</t>
  </si>
  <si>
    <t xml:space="preserve">Изготовлено из коровьего молока Сладко -сливочное (несоленое). 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</si>
  <si>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Кисломолочный продукт, изготовленный из коровьего молока путем сквашивания топленого молока  с использованием заквасочных микроорганизмов. Массовая доля жира не менее 2,5%. Цвет – светло-кремовый, равномерный по всей массе.Вкус и запах чистые, кисломолочные, с выраженным привкусом пастеризации.</t>
  </si>
  <si>
    <t>Мороженая, обезглавленная, потрошеная, 1 сорт Внешний вид после размораживания - поверхность рыбы чистая,  окраскисвойственная   данному виду рыбы. Консистенция после размораживания - плотная или мягкая, свойственная данному виду рыбы. Запах после разморозки свойственный свежей рыбе, без посторонних  запахов.</t>
  </si>
  <si>
    <t xml:space="preserve">Рыба  разделана, уложена в банки. Банки герметично укупорены и стерилизованы.  Куски рыбы целые, при выкладывании из банки не разламываются. Без посторонних примесей .
</t>
  </si>
  <si>
    <t xml:space="preserve">Слабосоленая, неразделанная, 1 сорт. Поверхность чистая. Рыба без наружных повреждений. Вкус и запах свойственные соленой сельди, без посторонних привкуса и запаха.
</t>
  </si>
  <si>
    <t>Консервы из рыбы натуральные (сайра)</t>
  </si>
  <si>
    <t>Консервы из тихоокеанских лососевых рыб  натуральные (горбуша)</t>
  </si>
  <si>
    <t>Консервы из рыбы натуральные (сардина)</t>
  </si>
  <si>
    <t xml:space="preserve">Сельди соленые  </t>
  </si>
  <si>
    <t xml:space="preserve"> Плоды свежие,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аромата.</t>
  </si>
  <si>
    <t>Плоды, свежие, целые, чистые, с плодоножкой, без излишней внешней влажности,  без повреждений сельхозвредителями вредителями. Не загнившие, не перезрелые, без постороннего запаха и (или) привкуса.</t>
  </si>
  <si>
    <t xml:space="preserve">Ядрица 1 сорт.  Целые 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</si>
  <si>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</si>
  <si>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</si>
  <si>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</si>
  <si>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 вредителями. 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</si>
  <si>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</si>
  <si>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</si>
  <si>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вредителями. 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</si>
  <si>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</si>
  <si>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</si>
  <si>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Потребительская упаковка. Вес до 10 кг. </t>
  </si>
  <si>
    <t>ГОСТ 572-60,                       ГОСТ 572-2016</t>
  </si>
  <si>
    <t xml:space="preserve">Свежий. Сорт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</si>
  <si>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зеленых пятен , без трещин и солнечных ожогов, без излишней внешней влажности.  Без постороннего запаха и (или) привкуса.</t>
  </si>
  <si>
    <t>томаты укладывают в ящики, обеспечивающие качество и безопасность продукта при транспортировке.</t>
  </si>
  <si>
    <t>Целые тушки цыплят - бройлеров, 1 сорта, охлажденные, потрошенные,  чистые, обескровленные, без посторонних запахов, без посторонних включений, без видимых кровяных сгустков.</t>
  </si>
  <si>
    <t>10.12.10.110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</si>
  <si>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мандаринам без постороннего запаха и/или привкуса.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</si>
  <si>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апельсинам без постороннего запаха и/или привкуса.</t>
  </si>
  <si>
    <t>Плоды свежие, чистые,целые, здоровые, неувядшие, без механических повреждений, без повреждений сельскохозяйственными вредителями и болезнями, без излишней внешней влажности. Запах и вкус свойственные лимонам без постороннего запаха и/или привкуса.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</si>
  <si>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
</t>
  </si>
  <si>
    <t xml:space="preserve">Яблочный, восстановленный, с мякотью.  </t>
  </si>
  <si>
    <t>Упаковка: из комбинированных материалов, объемом    0,2 л</t>
  </si>
  <si>
    <t>Томатный, восстановленный. Без сахара.</t>
  </si>
  <si>
    <t>Упаковка: из комбинированных материалов, объемом   0,2 л</t>
  </si>
  <si>
    <t xml:space="preserve">
ГОСТ 32876-2014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№883</t>
  </si>
  <si>
    <t>10.32.11.120</t>
  </si>
  <si>
    <t xml:space="preserve">ГОСТ 34306-2017  </t>
  </si>
  <si>
    <t xml:space="preserve">ГОСТ  7176-2017  </t>
  </si>
  <si>
    <t xml:space="preserve">ГОСТ  34298-2017  </t>
  </si>
  <si>
    <t xml:space="preserve">ГОСТ 34307-2017  </t>
  </si>
  <si>
    <t>Свежий, продовольственный, клубни целые, чистые, свежие, здоровые, покрытые кожурой,   не проросшие, не увядшие, без повреждений сельсхохозяйственными вредителями, без излишней внешней влажности, не позеленевшие, без коричневых пятен, вызванных воздействием тепла.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</si>
  <si>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</si>
  <si>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</si>
  <si>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</si>
  <si>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</si>
  <si>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</si>
  <si>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</si>
  <si>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Сахар белый в твердом состоянии без вкусоароматических или красящих добавок</t>
  </si>
  <si>
    <t xml:space="preserve">Вид сахара белого :  Кристаллический  
Категория сахара белого:  
  ТС1  
Тип сахара белого:  Свекловичный  
Тип фракции сахара белого кристалического:  Мелкокристаллический  
</t>
  </si>
  <si>
    <t>Соль пищевая йодированная</t>
  </si>
  <si>
    <t xml:space="preserve">Вид соли по способу производства:  Выварочная  
Вид сырья для соли пищевой:  Соль каменная  
Сорт:  Экстра  
</t>
  </si>
  <si>
    <t xml:space="preserve">Вид соли по способу производства:  Молотая  
Вид сырья для соли пищевой:  Соль каменная  
Помол соли пищевой:  N 1  
Сорт:  Первый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</si>
  <si>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</si>
  <si>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</si>
  <si>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</si>
  <si>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ЗАО "Хлеб" вх. № 25838 от 20.12.2018</t>
  </si>
  <si>
    <t xml:space="preserve">ООО "Продресурсы" вх. № 25413а от 17.12.2018 </t>
  </si>
  <si>
    <t>ООО "Продресурсы" вх. №25413а  от 17.12.2018</t>
  </si>
  <si>
    <r>
      <rPr>
        <b/>
        <sz val="8"/>
        <color indexed="60"/>
        <rFont val="Times New Roman"/>
        <family val="1"/>
      </rPr>
      <t xml:space="preserve">ГОСТ 34120-2017    ( с 01.01.2019)     </t>
    </r>
    <r>
      <rPr>
        <b/>
        <sz val="8"/>
        <rFont val="Times New Roman"/>
        <family val="1"/>
      </rPr>
      <t xml:space="preserve">                                                        ГОСТ Р 54315-2011                                                                                     В соответствии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  </r>
  </si>
  <si>
    <r>
      <rPr>
        <sz val="8"/>
        <color indexed="60"/>
        <rFont val="Times New Roman"/>
        <family val="1"/>
      </rPr>
      <t>Категория первая.  Полутуши, замороженные.</t>
    </r>
    <r>
      <rPr>
        <sz val="8"/>
        <rFont val="Times New Roman"/>
        <family val="1"/>
      </rPr>
      <t xml:space="preserve"> 
</t>
    </r>
  </si>
  <si>
    <r>
      <t xml:space="preserve"> </t>
    </r>
    <r>
      <rPr>
        <sz val="8"/>
        <color indexed="60"/>
        <rFont val="Times New Roman"/>
        <family val="1"/>
      </rPr>
      <t xml:space="preserve">Развес. Упаковочныематериалы  обеспечивающие
сохранность и качество  при транспортировании и хранении
 </t>
    </r>
    <r>
      <rPr>
        <sz val="8"/>
        <rFont val="Times New Roman"/>
        <family val="1"/>
      </rPr>
      <t xml:space="preserve">
</t>
    </r>
  </si>
  <si>
    <t xml:space="preserve"> АО  "Птицефабрика Верхневолжская" вх.№ 25415 от  17.12.2018</t>
  </si>
  <si>
    <t>ООО "Продресурсы" вх. №  25413а от 17.12.2018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</si>
  <si>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</si>
  <si>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r>
      <rPr>
        <sz val="10"/>
        <color indexed="60"/>
        <rFont val="Times New Roman"/>
        <family val="1"/>
      </rPr>
      <t xml:space="preserve">ГОСТ Р 52196-2017    ( с 01.01.2019)           </t>
    </r>
    <r>
      <rPr>
        <sz val="10"/>
        <rFont val="Times New Roman"/>
        <family val="1"/>
      </rPr>
      <t xml:space="preserve">                                                 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  </r>
  </si>
  <si>
    <r>
      <rPr>
        <sz val="10"/>
        <color indexed="60"/>
        <rFont val="Times New Roman"/>
        <family val="1"/>
      </rPr>
      <t xml:space="preserve">ГОСТ Р 52196-2017    ( с 01.01.2019)          </t>
    </r>
    <r>
      <rPr>
        <sz val="10"/>
        <rFont val="Times New Roman"/>
        <family val="1"/>
      </rPr>
      <t xml:space="preserve">                                                 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  </r>
  </si>
  <si>
    <r>
      <rPr>
        <sz val="10"/>
        <color indexed="60"/>
        <rFont val="Times New Roman"/>
        <family val="1"/>
      </rPr>
      <t xml:space="preserve">ГОСТ Р 52196-2017    ( с 01.01.2019) </t>
    </r>
    <r>
      <rPr>
        <sz val="10"/>
        <rFont val="Times New Roman"/>
        <family val="1"/>
      </rPr>
      <t xml:space="preserve">                                                          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  </r>
  </si>
  <si>
    <r>
      <t xml:space="preserve">
</t>
    </r>
    <r>
      <rPr>
        <sz val="10"/>
        <color indexed="60"/>
        <rFont val="Times New Roman"/>
        <family val="1"/>
      </rPr>
      <t xml:space="preserve">Вид изделия колбасного вареного:  Колбаса (колбаска)  
Категория:  Б  
</t>
    </r>
    <r>
      <rPr>
        <sz val="10"/>
        <rFont val="Times New Roman"/>
        <family val="1"/>
      </rPr>
      <t xml:space="preserve">
</t>
    </r>
  </si>
  <si>
    <r>
      <t xml:space="preserve">
</t>
    </r>
    <r>
      <rPr>
        <sz val="10"/>
        <color indexed="60"/>
        <rFont val="Times New Roman"/>
        <family val="1"/>
      </rPr>
      <t xml:space="preserve">Вид изделия колбасного вареного:  Сосиски  
Категория:  Б  </t>
    </r>
    <r>
      <rPr>
        <sz val="10"/>
        <rFont val="Times New Roman"/>
        <family val="1"/>
      </rPr>
      <t xml:space="preserve">
</t>
    </r>
  </si>
  <si>
    <r>
      <t xml:space="preserve">
</t>
    </r>
    <r>
      <rPr>
        <sz val="10"/>
        <color indexed="60"/>
        <rFont val="Times New Roman"/>
        <family val="1"/>
      </rPr>
      <t xml:space="preserve">Вид изделия колбасного вареного:  Сардельки  
Категория:  А  </t>
    </r>
    <r>
      <rPr>
        <sz val="10"/>
        <rFont val="Times New Roman"/>
        <family val="1"/>
      </rPr>
      <t xml:space="preserve">
</t>
    </r>
  </si>
  <si>
    <t xml:space="preserve">Изделия колбасные вареные, в том числе фаршированные мясные </t>
  </si>
  <si>
    <t>ОАО "ВЕЛИКОЛУКСКИЙ МЯСОКОМБИНАТ" вх.№ 25839 от 20.12.2017</t>
  </si>
  <si>
    <t xml:space="preserve">ОАО  "Тверьпродторг"  вх.№  25554 от18.12.2018  </t>
  </si>
  <si>
    <t xml:space="preserve">
Вид молочного сырья:  Нормализованные сливки  
Массовая доля жира:  20 (%)  
</t>
  </si>
  <si>
    <t xml:space="preserve">
Вид сыра:  Цельный  
Массовая доля жира в сухом веществе:  45 (%)  
Наименование:   Российский  
 Сорт:  Высший  
Форма сыра:  Брусок  
</t>
  </si>
  <si>
    <t>Сыры полутвердые</t>
  </si>
  <si>
    <t xml:space="preserve">Высший сорт. Запах свойственный пшеничной муке, без посторонних запахов, не затхлый, не плесневый. Цвет белый или белый с кремовым оттенком. </t>
  </si>
  <si>
    <t xml:space="preserve">Мука пшеничная                                                 хлебопекарная </t>
  </si>
  <si>
    <r>
      <t xml:space="preserve">ГОС 26574-2017  (01.01.2019)                                                        </t>
    </r>
    <r>
      <rPr>
        <b/>
        <sz val="12"/>
        <rFont val="Times New Roman"/>
        <family val="1"/>
      </rPr>
      <t>ГОСТ Р 52189-2003</t>
    </r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</si>
  <si>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</si>
  <si>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</si>
  <si>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r>
      <rPr>
        <b/>
        <sz val="12"/>
        <color indexed="60"/>
        <rFont val="Times New Roman"/>
        <family val="1"/>
      </rPr>
      <t xml:space="preserve">ГОСТ 34112-2017  (с 01.01.2019)                                                    </t>
    </r>
    <r>
      <rPr>
        <b/>
        <sz val="12"/>
        <rFont val="Times New Roman"/>
        <family val="1"/>
      </rPr>
      <t>ГОСТ  Р 54050-2010</t>
    </r>
  </si>
  <si>
    <r>
      <rPr>
        <b/>
        <sz val="12"/>
        <color indexed="60"/>
        <rFont val="Times New Roman"/>
        <family val="1"/>
      </rPr>
      <t xml:space="preserve">ГОСТ 34114-2017  (с 01.01.2019)              </t>
    </r>
    <r>
      <rPr>
        <b/>
        <sz val="12"/>
        <rFont val="Times New Roman"/>
        <family val="1"/>
      </rPr>
      <t xml:space="preserve">                                      ГОСТ Р 53958-2010</t>
    </r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</si>
  <si>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</si>
  <si>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</si>
  <si>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</si>
  <si>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</si>
  <si>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</si>
  <si>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>ГОСТ 31688-2012,                              (ГОСТ 34254-2017 с 01.09.2018)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</si>
  <si>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 xml:space="preserve">Вид кофейного напитка:  С натуральным кофе без цикория  </t>
  </si>
  <si>
    <t xml:space="preserve">    ГОСТ 108-2014  </t>
  </si>
  <si>
    <t>Группа А  высшего сорта. Изделия изготовленные из муки из твердой пшеницы</t>
  </si>
  <si>
    <t xml:space="preserve">      ГОСТ 33222-2015    </t>
  </si>
  <si>
    <t xml:space="preserve"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 883
</t>
  </si>
  <si>
    <r>
      <rPr>
        <b/>
        <sz val="12"/>
        <color indexed="60"/>
        <rFont val="Times New Roman"/>
        <family val="1"/>
      </rPr>
      <t xml:space="preserve">ГОСТ 31743-2017  ( с 01.01.2019)     </t>
    </r>
    <r>
      <rPr>
        <b/>
        <sz val="12"/>
        <rFont val="Times New Roman"/>
        <family val="1"/>
      </rPr>
      <t xml:space="preserve">                                                  ГОСТ 31743-2012</t>
    </r>
  </si>
  <si>
    <r>
      <t xml:space="preserve">   </t>
    </r>
    <r>
      <rPr>
        <b/>
        <sz val="12"/>
        <color indexed="60"/>
        <rFont val="Times New Roman"/>
        <family val="1"/>
      </rPr>
      <t xml:space="preserve">ГОСТ Р 51574-2018 (с 01.09.2018)      </t>
    </r>
    <r>
      <rPr>
        <b/>
        <sz val="12"/>
        <rFont val="Times New Roman"/>
        <family val="1"/>
      </rPr>
      <t xml:space="preserve">                                                             ГОСТ Р 51574-2000   </t>
    </r>
  </si>
  <si>
    <r>
      <t xml:space="preserve"> </t>
    </r>
    <r>
      <rPr>
        <b/>
        <sz val="12"/>
        <color indexed="60"/>
        <rFont val="Times New Roman"/>
        <family val="1"/>
      </rPr>
      <t xml:space="preserve">  ГОСТ Р 51574-2018 (с 01.09.2018)     </t>
    </r>
    <r>
      <rPr>
        <b/>
        <sz val="12"/>
        <rFont val="Times New Roman"/>
        <family val="1"/>
      </rPr>
      <t xml:space="preserve">                                                              ГОСТ Р 51574-2000   </t>
    </r>
  </si>
  <si>
    <t xml:space="preserve">
Зефир глазированный:  Нет  
Наличие начинки:   Нет  
</t>
  </si>
  <si>
    <t>Дрожжи хлебопекарные сушеные</t>
  </si>
  <si>
    <t>ГОСТ Р 54845-2011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</si>
  <si>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</si>
  <si>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</si>
  <si>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10.89.13.112</t>
  </si>
  <si>
    <r>
      <t xml:space="preserve">
</t>
    </r>
    <r>
      <rPr>
        <sz val="14"/>
        <color indexed="60"/>
        <rFont val="Times New Roman"/>
        <family val="1"/>
      </rPr>
      <t xml:space="preserve">Категория яйца:  Первая  
Класс яйца:  Столовое  
</t>
    </r>
    <r>
      <rPr>
        <sz val="14"/>
        <rFont val="Times New Roman"/>
        <family val="1"/>
      </rPr>
      <t xml:space="preserve">
</t>
    </r>
  </si>
  <si>
    <t>ОАО  "Тверьпродторг"  вх.№  25554 от18.12.201</t>
  </si>
  <si>
    <t xml:space="preserve"> ГОСТ 3343-2017 (с 01.01.2019)                                                    ГОСТ Р 54678-20112</t>
  </si>
  <si>
    <t xml:space="preserve"> ГОСТ 3343-2017 (с 01.01.2019)                                                    ГОСТ Р 54678-2011</t>
  </si>
  <si>
    <t>Томаты консервированные</t>
  </si>
  <si>
    <t>ГОСТ  Р 54648-2011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</si>
  <si>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</si>
  <si>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</si>
  <si>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</si>
  <si>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
Вид молочного сырья:  Нормализованное  молоко  
Массовая доля жира:  9 (%)  
 Способ производства:     Самопрессование  
 </t>
  </si>
  <si>
    <t xml:space="preserve">
Вид молочного сырья:  Нормализованное  молоко  
Массовая доля жира: 9  (%)  
 Способ производства:     Самопрессование  
 </t>
  </si>
  <si>
    <t>ООО "ТТФ"Чайка-3" Вх. №  26135 от   25.12.2018</t>
  </si>
  <si>
    <t xml:space="preserve">реестровый номер контракта  2692400367810000026  </t>
  </si>
  <si>
    <t xml:space="preserve">реестровый номер контракта  2690500290416000022  </t>
  </si>
  <si>
    <t xml:space="preserve">реестровый номер контракта  2694400390116000001  </t>
  </si>
  <si>
    <t xml:space="preserve">реестровый номер контракта  2691400108615000204  </t>
  </si>
  <si>
    <t xml:space="preserve">реестровый номер контракта 2692700247117000016  </t>
  </si>
  <si>
    <t xml:space="preserve">реестровый номер контракта  2690500603117000036 </t>
  </si>
  <si>
    <t>ООО "Водолей"  Вх. № 26137 от  25.12.2018</t>
  </si>
  <si>
    <t xml:space="preserve">реестровый номер контракта 2694200261316000025  </t>
  </si>
  <si>
    <t xml:space="preserve">реестровый номер контракта  2690300671016000022 </t>
  </si>
  <si>
    <t xml:space="preserve">реестровый номер контракта 2690201017417000371  </t>
  </si>
  <si>
    <t xml:space="preserve">реестровый номер контракта 2591401551316000009  </t>
  </si>
  <si>
    <t xml:space="preserve">реестровый номер контракта 2694400388417000019  </t>
  </si>
  <si>
    <t xml:space="preserve">реестровый номер контракта 2690800236317000017  </t>
  </si>
  <si>
    <t xml:space="preserve">реестровый номер контракта 1690500609517000103  </t>
  </si>
  <si>
    <t xml:space="preserve">реестровый номер контракта 3690901005316000007  </t>
  </si>
  <si>
    <t xml:space="preserve">реестровый номер контракта 3694500185817000007  </t>
  </si>
  <si>
    <t xml:space="preserve">реестровый номер контракта 3693400537816000006  </t>
  </si>
  <si>
    <t xml:space="preserve">реестровый номер контракта 2690800232415000031  </t>
  </si>
  <si>
    <t xml:space="preserve">реестровый номер контракта 3694500202616000005  </t>
  </si>
  <si>
    <t xml:space="preserve">реестровый номер контракта 3693400537818000003  </t>
  </si>
  <si>
    <t xml:space="preserve">реестровый номер контракта 3691500519616000007  </t>
  </si>
  <si>
    <t xml:space="preserve">реестровый номер контракта 0336300147814000002  </t>
  </si>
  <si>
    <t xml:space="preserve">реестровый номер контракта 3690403162018000006 </t>
  </si>
  <si>
    <t xml:space="preserve">реестровый номер контракта 3693400537816000011  </t>
  </si>
  <si>
    <t xml:space="preserve">реестровый номер контракта 0336300129514000008  </t>
  </si>
  <si>
    <t xml:space="preserve">реестровый номер контракта 2691601323116 000017  </t>
  </si>
  <si>
    <t xml:space="preserve">реестровый номер контракта 3690506295016000025 </t>
  </si>
  <si>
    <t xml:space="preserve">реестровый номер контракта 3693400537818000003 </t>
  </si>
  <si>
    <t xml:space="preserve">реестровый номер контракта 3695004472016000021  </t>
  </si>
  <si>
    <t xml:space="preserve">реестровый номер контракта 3693400537816000011 </t>
  </si>
  <si>
    <t xml:space="preserve">реестровый номер контракта 2692600054518000004 </t>
  </si>
  <si>
    <t xml:space="preserve">реестровый номер контракта 2691400108617000266  </t>
  </si>
  <si>
    <t xml:space="preserve">реестровый номер контракта 2690900062618000002  </t>
  </si>
  <si>
    <t xml:space="preserve">реестровый номер контракта 2690800154616 000019  </t>
  </si>
  <si>
    <t xml:space="preserve">еестровый номер контракта 3693400537816000011 </t>
  </si>
  <si>
    <t xml:space="preserve">реестровый номер контракта 2691900058316000038  </t>
  </si>
  <si>
    <t xml:space="preserve">реестровый номер контракта 1695012741517000013   </t>
  </si>
  <si>
    <t xml:space="preserve">реестровый номер контракта  2691300387717000057 </t>
  </si>
  <si>
    <t xml:space="preserve">реестровый номер контракта 3693400537816000002   </t>
  </si>
  <si>
    <t xml:space="preserve">реестровый номер контракта 1772826457017000308  </t>
  </si>
  <si>
    <t xml:space="preserve">реестровый номер контракта 2691900058317000067   </t>
  </si>
  <si>
    <t xml:space="preserve">реестровый номер контракта  1695012741517000006  </t>
  </si>
  <si>
    <t xml:space="preserve">реестровый номер контракта 2690800061616000189  </t>
  </si>
  <si>
    <t xml:space="preserve">реестровый номер контракта  3691102267315000012 </t>
  </si>
  <si>
    <t xml:space="preserve">реестровый номер контракта 3691101620715000009 </t>
  </si>
  <si>
    <t xml:space="preserve">реестровый номер контракта  3694100040517000012 </t>
  </si>
  <si>
    <t xml:space="preserve">реестровый номер контракта 2691400027617 000036 </t>
  </si>
  <si>
    <t xml:space="preserve">реестровый номер контракта  1695012741517 000015  </t>
  </si>
  <si>
    <t xml:space="preserve">реестровый номер контракта  2691500420217000027 </t>
  </si>
  <si>
    <t xml:space="preserve">реестровый номер контракта 3690901005316000007 </t>
  </si>
  <si>
    <t xml:space="preserve">реестровый номер контракта  2692400483315000085 </t>
  </si>
  <si>
    <t xml:space="preserve">реестровый номер контракта  3691102267315000012  </t>
  </si>
  <si>
    <t xml:space="preserve">реестровый номер контракта  2691500420215000011 </t>
  </si>
  <si>
    <t xml:space="preserve">реестровый номер контракта 2692200016716000203  </t>
  </si>
  <si>
    <t xml:space="preserve">реестровый номер контракта  2691400108616000253 </t>
  </si>
  <si>
    <t xml:space="preserve">реестровый номер контракта  2692300426017000036   </t>
  </si>
  <si>
    <t xml:space="preserve">реестровый номер контракта  3691101628516 000011  </t>
  </si>
  <si>
    <t xml:space="preserve">реестровый номер контракта 2694200261316000008  </t>
  </si>
  <si>
    <t xml:space="preserve">Предложения по начальным (максимальным) ценам на продовольственные товары  (Изделия хлебобулочные и мучные кондитерские) на 1-й квартал 2019 года </t>
  </si>
  <si>
    <t xml:space="preserve">Рекомендуемая  НМЦ, руб. на 1-й квартал 2019 года </t>
  </si>
  <si>
    <t>Рекомендуемая  НМЦ, руб. на 1-й квартал 2019 года</t>
  </si>
  <si>
    <t xml:space="preserve">Предложения по начальным (максимальным) ценам на продовольственные товары (овощи) на 1-й квартал 2019 года </t>
  </si>
  <si>
    <t xml:space="preserve">Предложения по начальным (максимальным) ценам на продовольственные товары (мясо (говядина) и  субпродукты) на 1-й квартал 2019 года </t>
  </si>
  <si>
    <t xml:space="preserve">Предложения по начальным (максимальным) ценам на продовольственные товары (мясо кур) на 1-й квартал 2019 года </t>
  </si>
  <si>
    <t xml:space="preserve">Рекомендуемая  НМЦ, руб. на 1-й квартал 2019 года  </t>
  </si>
  <si>
    <t>Предложения по начальным (максимальным) ценам на продовольственные товары (колбасные и тушеные изделия)  на 1-й квартал 2019 года</t>
  </si>
  <si>
    <t>Предложения по начальным (максимальным) ценам на продовольственные товары (молочная продукция) на  1-й квартал 2019 года</t>
  </si>
  <si>
    <t>Рекомендуемая  НМЦ, руб.на 1-й квартал 2019года</t>
  </si>
  <si>
    <t xml:space="preserve">Рекомендуемая  НМЦ, руб.на 1-й квартал 2019 года </t>
  </si>
  <si>
    <t>Рекомендуемая  НМЦ, руб.на  1-й квартал 2019 года</t>
  </si>
  <si>
    <t xml:space="preserve">Рекомендуемая  НМЦ, руб на. 1-й квартал 2019 года </t>
  </si>
  <si>
    <t xml:space="preserve">Предложения по начальным (максимальным) ценам на продовольственные товары (прочая продукция) на 1-й квартал 2019 года </t>
  </si>
  <si>
    <t xml:space="preserve">Предложения по начальным (максимальным) ценам на продовольственные товары (рыба) на 1-й квартал 2019 года </t>
  </si>
  <si>
    <t>Рекомендуемая  НМЦ, рублей на 1-й квартал 2019 года</t>
  </si>
  <si>
    <t>Предложения по начальным (максимальным) ценам на продовольственные товары (фрукты) на 1-й квартал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</si>
</sst>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FF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rgb="FFC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2" fontId="15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1" fillId="35" borderId="10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4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center" vertical="center" wrapText="1"/>
    </xf>
    <xf numFmtId="0" fontId="23" fillId="32" borderId="0" xfId="0" applyFont="1" applyFill="1" applyAlignment="1">
      <alignment vertical="top"/>
    </xf>
    <xf numFmtId="2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" fontId="81" fillId="0" borderId="10" xfId="0" applyNumberFormat="1" applyFont="1" applyFill="1" applyBorder="1" applyAlignment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2" fontId="23" fillId="4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7" fillId="32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top" wrapText="1"/>
    </xf>
    <xf numFmtId="0" fontId="91" fillId="35" borderId="12" xfId="0" applyFont="1" applyFill="1" applyBorder="1" applyAlignment="1">
      <alignment horizontal="center" vertical="top" wrapText="1"/>
    </xf>
    <xf numFmtId="0" fontId="92" fillId="35" borderId="11" xfId="0" applyFont="1" applyFill="1" applyBorder="1" applyAlignment="1">
      <alignment horizontal="center" vertical="top" wrapText="1"/>
    </xf>
    <xf numFmtId="0" fontId="92" fillId="35" borderId="12" xfId="0" applyFont="1" applyFill="1" applyBorder="1" applyAlignment="1">
      <alignment horizontal="center" vertical="top" wrapText="1"/>
    </xf>
    <xf numFmtId="0" fontId="93" fillId="35" borderId="12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91" fillId="35" borderId="13" xfId="0" applyFont="1" applyFill="1" applyBorder="1" applyAlignment="1">
      <alignment horizontal="center" vertical="center" wrapText="1"/>
    </xf>
    <xf numFmtId="0" fontId="91" fillId="35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8" fillId="35" borderId="11" xfId="0" applyNumberFormat="1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top" wrapText="1"/>
    </xf>
    <xf numFmtId="0" fontId="95" fillId="35" borderId="12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38" borderId="14" xfId="0" applyFont="1" applyFill="1" applyBorder="1" applyAlignment="1">
      <alignment horizontal="center" vertical="top" wrapText="1"/>
    </xf>
    <xf numFmtId="0" fontId="13" fillId="38" borderId="15" xfId="0" applyFont="1" applyFill="1" applyBorder="1" applyAlignment="1">
      <alignment horizontal="center" vertical="top" wrapText="1"/>
    </xf>
    <xf numFmtId="0" fontId="13" fillId="38" borderId="16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95" fillId="0" borderId="12" xfId="0" applyFont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top" wrapText="1"/>
    </xf>
    <xf numFmtId="0" fontId="17" fillId="37" borderId="12" xfId="0" applyFont="1" applyFill="1" applyBorder="1" applyAlignment="1">
      <alignment horizontal="center" vertical="top" wrapText="1"/>
    </xf>
    <xf numFmtId="0" fontId="16" fillId="37" borderId="15" xfId="0" applyFont="1" applyFill="1" applyBorder="1" applyAlignment="1">
      <alignment horizontal="center" vertical="center"/>
    </xf>
    <xf numFmtId="0" fontId="16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top" wrapText="1"/>
    </xf>
    <xf numFmtId="0" fontId="90" fillId="35" borderId="12" xfId="0" applyFont="1" applyFill="1" applyBorder="1" applyAlignment="1">
      <alignment horizontal="center" vertical="top" wrapText="1"/>
    </xf>
    <xf numFmtId="0" fontId="16" fillId="38" borderId="15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0" fillId="35" borderId="11" xfId="0" applyFont="1" applyFill="1" applyBorder="1" applyAlignment="1">
      <alignment horizontal="center" vertical="top" wrapText="1"/>
    </xf>
    <xf numFmtId="0" fontId="90" fillId="0" borderId="12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16" fillId="37" borderId="12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horizontal="center" vertical="center" wrapText="1"/>
    </xf>
    <xf numFmtId="0" fontId="90" fillId="34" borderId="12" xfId="0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wrapText="1"/>
    </xf>
    <xf numFmtId="0" fontId="23" fillId="35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0" fontId="25" fillId="38" borderId="16" xfId="0" applyFont="1" applyFill="1" applyBorder="1" applyAlignment="1">
      <alignment horizontal="center" vertical="center" wrapText="1"/>
    </xf>
    <xf numFmtId="0" fontId="96" fillId="38" borderId="15" xfId="0" applyFont="1" applyFill="1" applyBorder="1" applyAlignment="1">
      <alignment horizontal="center" vertical="center" wrapText="1"/>
    </xf>
    <xf numFmtId="0" fontId="96" fillId="38" borderId="16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>
      <alignment wrapText="1"/>
    </xf>
    <xf numFmtId="0" fontId="25" fillId="38" borderId="16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9" fillId="38" borderId="14" xfId="0" applyFont="1" applyFill="1" applyBorder="1" applyAlignment="1">
      <alignment horizontal="center" vertical="center" wrapText="1"/>
    </xf>
    <xf numFmtId="0" fontId="19" fillId="38" borderId="15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top" wrapText="1"/>
    </xf>
    <xf numFmtId="0" fontId="20" fillId="35" borderId="12" xfId="0" applyFont="1" applyFill="1" applyBorder="1" applyAlignment="1">
      <alignment horizontal="center" vertical="top" wrapText="1"/>
    </xf>
    <xf numFmtId="0" fontId="18" fillId="35" borderId="12" xfId="0" applyFont="1" applyFill="1" applyBorder="1" applyAlignment="1">
      <alignment horizontal="center" vertical="top" wrapText="1"/>
    </xf>
    <xf numFmtId="0" fontId="19" fillId="37" borderId="14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9">
      <selection activeCell="O13" sqref="O13:O15"/>
    </sheetView>
  </sheetViews>
  <sheetFormatPr defaultColWidth="9.140625" defaultRowHeight="15"/>
  <cols>
    <col min="1" max="1" width="17.8515625" style="3" customWidth="1"/>
    <col min="2" max="2" width="13.00390625" style="3" customWidth="1"/>
    <col min="3" max="3" width="7.57421875" style="3" customWidth="1"/>
    <col min="4" max="4" width="15.421875" style="3" customWidth="1"/>
    <col min="5" max="5" width="37.57421875" style="3" customWidth="1"/>
    <col min="6" max="6" width="15.57421875" style="3" customWidth="1"/>
    <col min="7" max="7" width="13.421875" style="4" customWidth="1"/>
    <col min="8" max="9" width="14.8515625" style="4" customWidth="1"/>
    <col min="10" max="12" width="14.28125" style="4" customWidth="1"/>
    <col min="13" max="13" width="10.8515625" style="4" customWidth="1"/>
    <col min="14" max="14" width="10.28125" style="4" customWidth="1"/>
    <col min="15" max="15" width="22.8515625" style="4" customWidth="1"/>
    <col min="16" max="16" width="9.140625" style="129" customWidth="1"/>
    <col min="17" max="16384" width="9.140625" style="3" customWidth="1"/>
  </cols>
  <sheetData>
    <row r="1" spans="13:15" ht="15" customHeight="1">
      <c r="M1" s="173" t="s">
        <v>149</v>
      </c>
      <c r="N1" s="173"/>
      <c r="O1" s="173"/>
    </row>
    <row r="2" ht="15" customHeight="1"/>
    <row r="3" spans="1:15" ht="39.75" customHeight="1">
      <c r="A3" s="175" t="s">
        <v>520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5" spans="1:16" s="72" customFormat="1" ht="25.5" customHeight="1">
      <c r="A5" s="158" t="s">
        <v>123</v>
      </c>
      <c r="B5" s="164" t="s">
        <v>223</v>
      </c>
      <c r="C5" s="158" t="s">
        <v>92</v>
      </c>
      <c r="D5" s="164" t="s">
        <v>185</v>
      </c>
      <c r="E5" s="158" t="s">
        <v>122</v>
      </c>
      <c r="F5" s="158" t="s">
        <v>79</v>
      </c>
      <c r="G5" s="177" t="s">
        <v>148</v>
      </c>
      <c r="H5" s="178"/>
      <c r="I5" s="178"/>
      <c r="J5" s="178"/>
      <c r="K5" s="178"/>
      <c r="L5" s="178"/>
      <c r="M5" s="158" t="s">
        <v>128</v>
      </c>
      <c r="N5" s="164" t="s">
        <v>129</v>
      </c>
      <c r="O5" s="174" t="s">
        <v>521</v>
      </c>
      <c r="P5" s="130"/>
    </row>
    <row r="6" spans="1:16" s="72" customFormat="1" ht="88.5" customHeight="1">
      <c r="A6" s="158"/>
      <c r="B6" s="171"/>
      <c r="C6" s="158"/>
      <c r="D6" s="165"/>
      <c r="E6" s="158"/>
      <c r="F6" s="158"/>
      <c r="G6" s="159" t="s">
        <v>402</v>
      </c>
      <c r="H6" s="159" t="s">
        <v>462</v>
      </c>
      <c r="I6" s="159" t="s">
        <v>463</v>
      </c>
      <c r="J6" s="159" t="s">
        <v>464</v>
      </c>
      <c r="K6" s="159" t="s">
        <v>465</v>
      </c>
      <c r="L6" s="159" t="s">
        <v>466</v>
      </c>
      <c r="M6" s="158"/>
      <c r="N6" s="171"/>
      <c r="O6" s="174"/>
      <c r="P6" s="130"/>
    </row>
    <row r="7" spans="1:16" s="72" customFormat="1" ht="5.25" customHeight="1">
      <c r="A7" s="158"/>
      <c r="B7" s="172"/>
      <c r="C7" s="158"/>
      <c r="D7" s="166"/>
      <c r="E7" s="158"/>
      <c r="F7" s="158"/>
      <c r="G7" s="163"/>
      <c r="H7" s="163"/>
      <c r="I7" s="163"/>
      <c r="J7" s="163"/>
      <c r="K7" s="163"/>
      <c r="L7" s="160"/>
      <c r="M7" s="158"/>
      <c r="N7" s="172"/>
      <c r="O7" s="174"/>
      <c r="P7" s="130"/>
    </row>
    <row r="8" spans="1:15" ht="42.75" customHeight="1">
      <c r="A8" s="167" t="s">
        <v>90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26"/>
    </row>
    <row r="9" spans="1:15" ht="90" customHeight="1">
      <c r="A9" s="14" t="s">
        <v>159</v>
      </c>
      <c r="B9" s="6" t="s">
        <v>52</v>
      </c>
      <c r="C9" s="14" t="s">
        <v>93</v>
      </c>
      <c r="D9" s="14" t="s">
        <v>77</v>
      </c>
      <c r="E9" s="1" t="s">
        <v>325</v>
      </c>
      <c r="F9" s="1" t="s">
        <v>116</v>
      </c>
      <c r="G9" s="73">
        <v>49.62</v>
      </c>
      <c r="H9" s="65">
        <v>38</v>
      </c>
      <c r="I9" s="65"/>
      <c r="J9" s="65"/>
      <c r="K9" s="65"/>
      <c r="L9" s="65">
        <v>43.36</v>
      </c>
      <c r="M9" s="1">
        <f>COUNT(G9:L9)</f>
        <v>3</v>
      </c>
      <c r="N9" s="2">
        <f>STDEVA(G9:L9)/(SUM(G9:L9)/COUNTIF(G9:L9,"&gt;0"))</f>
        <v>0.13320673497562016</v>
      </c>
      <c r="O9" s="126">
        <f>1/M9*(SUM(G9:L9))</f>
        <v>43.660000000000004</v>
      </c>
    </row>
    <row r="10" spans="1:15" ht="82.5" customHeight="1">
      <c r="A10" s="14" t="s">
        <v>160</v>
      </c>
      <c r="B10" s="6" t="s">
        <v>52</v>
      </c>
      <c r="C10" s="14" t="s">
        <v>93</v>
      </c>
      <c r="D10" s="14" t="s">
        <v>182</v>
      </c>
      <c r="E10" s="1" t="s">
        <v>222</v>
      </c>
      <c r="F10" s="1" t="s">
        <v>116</v>
      </c>
      <c r="G10" s="73">
        <v>49.62</v>
      </c>
      <c r="H10" s="65"/>
      <c r="I10" s="65"/>
      <c r="J10" s="65">
        <v>41.11</v>
      </c>
      <c r="K10" s="65">
        <v>38</v>
      </c>
      <c r="L10" s="65"/>
      <c r="M10" s="1">
        <f>COUNT(G10:L10)</f>
        <v>3</v>
      </c>
      <c r="N10" s="2">
        <f>STDEVA(G10:L10)/(SUM(G10:L10)/COUNTIF(G10:L10,"&gt;0"))</f>
        <v>0.14018849551628165</v>
      </c>
      <c r="O10" s="126">
        <f>1/M10*(SUM(G10:L10))</f>
        <v>42.91</v>
      </c>
    </row>
    <row r="11" spans="1:15" ht="60.75" customHeight="1">
      <c r="A11" s="14" t="s">
        <v>134</v>
      </c>
      <c r="B11" s="6" t="s">
        <v>53</v>
      </c>
      <c r="C11" s="14" t="s">
        <v>93</v>
      </c>
      <c r="D11" s="14" t="s">
        <v>183</v>
      </c>
      <c r="E11" s="1" t="s">
        <v>326</v>
      </c>
      <c r="F11" s="1" t="s">
        <v>116</v>
      </c>
      <c r="G11" s="73">
        <v>91.41</v>
      </c>
      <c r="H11" s="65"/>
      <c r="I11" s="65">
        <v>58.1</v>
      </c>
      <c r="J11" s="65">
        <v>72.67</v>
      </c>
      <c r="K11" s="65"/>
      <c r="L11" s="65">
        <v>71.09</v>
      </c>
      <c r="M11" s="1">
        <f>COUNT(G11:L11)</f>
        <v>4</v>
      </c>
      <c r="N11" s="2">
        <f>STDEVA(G11:L11)/(SUM(G11:L11)/COUNTIF(G11:L11,"&gt;0"))</f>
        <v>0.1870611600769417</v>
      </c>
      <c r="O11" s="126">
        <f>1/M11*(SUM(G11:L11))</f>
        <v>73.3175</v>
      </c>
    </row>
    <row r="12" spans="1:16" s="74" customFormat="1" ht="26.2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31"/>
    </row>
    <row r="13" spans="1:15" ht="21.75" customHeight="1">
      <c r="A13" s="158" t="s">
        <v>123</v>
      </c>
      <c r="B13" s="164" t="s">
        <v>223</v>
      </c>
      <c r="C13" s="158" t="s">
        <v>92</v>
      </c>
      <c r="D13" s="164" t="s">
        <v>185</v>
      </c>
      <c r="E13" s="158" t="s">
        <v>122</v>
      </c>
      <c r="F13" s="158" t="s">
        <v>79</v>
      </c>
      <c r="G13" s="178" t="s">
        <v>148</v>
      </c>
      <c r="H13" s="178"/>
      <c r="I13" s="178"/>
      <c r="J13" s="178"/>
      <c r="K13" s="178"/>
      <c r="L13" s="178"/>
      <c r="M13" s="158" t="s">
        <v>128</v>
      </c>
      <c r="N13" s="164" t="s">
        <v>129</v>
      </c>
      <c r="O13" s="174" t="s">
        <v>522</v>
      </c>
    </row>
    <row r="14" spans="1:15" ht="18.75" customHeight="1">
      <c r="A14" s="158"/>
      <c r="B14" s="171"/>
      <c r="C14" s="158"/>
      <c r="D14" s="165"/>
      <c r="E14" s="158"/>
      <c r="F14" s="158"/>
      <c r="G14" s="159" t="s">
        <v>402</v>
      </c>
      <c r="H14" s="159" t="s">
        <v>419</v>
      </c>
      <c r="I14" s="159" t="s">
        <v>461</v>
      </c>
      <c r="J14" s="161" t="s">
        <v>467</v>
      </c>
      <c r="K14" s="161"/>
      <c r="L14" s="161"/>
      <c r="M14" s="158"/>
      <c r="N14" s="171"/>
      <c r="O14" s="174"/>
    </row>
    <row r="15" spans="1:15" ht="65.25" customHeight="1">
      <c r="A15" s="158"/>
      <c r="B15" s="172"/>
      <c r="C15" s="158"/>
      <c r="D15" s="166"/>
      <c r="E15" s="158"/>
      <c r="F15" s="158"/>
      <c r="G15" s="163"/>
      <c r="H15" s="163"/>
      <c r="I15" s="163"/>
      <c r="J15" s="162"/>
      <c r="K15" s="162"/>
      <c r="L15" s="162"/>
      <c r="M15" s="158"/>
      <c r="N15" s="172"/>
      <c r="O15" s="174"/>
    </row>
    <row r="16" spans="1:15" ht="36.75" customHeight="1">
      <c r="A16" s="167" t="s">
        <v>91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126"/>
    </row>
    <row r="17" spans="1:15" ht="67.5" customHeight="1">
      <c r="A17" s="14" t="s">
        <v>94</v>
      </c>
      <c r="B17" s="6" t="s">
        <v>54</v>
      </c>
      <c r="C17" s="14" t="s">
        <v>93</v>
      </c>
      <c r="D17" s="14" t="s">
        <v>29</v>
      </c>
      <c r="E17" s="1" t="s">
        <v>327</v>
      </c>
      <c r="F17" s="1" t="s">
        <v>78</v>
      </c>
      <c r="G17" s="73">
        <v>110.14</v>
      </c>
      <c r="H17" s="73">
        <v>130</v>
      </c>
      <c r="I17" s="73">
        <v>140</v>
      </c>
      <c r="J17" s="65"/>
      <c r="K17" s="65"/>
      <c r="L17" s="65"/>
      <c r="M17" s="1">
        <f aca="true" t="shared" si="0" ref="M17:M22">COUNT(G17:L17)</f>
        <v>3</v>
      </c>
      <c r="N17" s="2">
        <f aca="true" t="shared" si="1" ref="N17:N22">STDEVA(G17:L17)/(SUM(G17:L17)/COUNTIF(G17:L17,"&gt;0"))</f>
        <v>0.1199471175062187</v>
      </c>
      <c r="O17" s="126">
        <f aca="true" t="shared" si="2" ref="O17:O22">1/M17*(SUM(G17:L17))</f>
        <v>126.71333333333332</v>
      </c>
    </row>
    <row r="18" spans="1:15" ht="104.25" customHeight="1">
      <c r="A18" s="18" t="s">
        <v>117</v>
      </c>
      <c r="B18" s="6" t="s">
        <v>230</v>
      </c>
      <c r="C18" s="14" t="s">
        <v>93</v>
      </c>
      <c r="D18" s="14" t="s">
        <v>277</v>
      </c>
      <c r="E18" s="1" t="s">
        <v>328</v>
      </c>
      <c r="F18" s="1" t="s">
        <v>78</v>
      </c>
      <c r="G18" s="73">
        <v>140.46</v>
      </c>
      <c r="H18" s="73">
        <v>175</v>
      </c>
      <c r="I18" s="73">
        <v>180</v>
      </c>
      <c r="J18" s="65"/>
      <c r="K18" s="65"/>
      <c r="L18" s="65"/>
      <c r="M18" s="1">
        <f t="shared" si="0"/>
        <v>3</v>
      </c>
      <c r="N18" s="2">
        <f t="shared" si="1"/>
        <v>0.13036786930949437</v>
      </c>
      <c r="O18" s="126">
        <f t="shared" si="2"/>
        <v>165.15333333333334</v>
      </c>
    </row>
    <row r="19" spans="1:15" ht="108.75" customHeight="1">
      <c r="A19" s="14" t="s">
        <v>118</v>
      </c>
      <c r="B19" s="6" t="s">
        <v>231</v>
      </c>
      <c r="C19" s="14" t="s">
        <v>93</v>
      </c>
      <c r="D19" s="14" t="s">
        <v>30</v>
      </c>
      <c r="E19" s="1" t="s">
        <v>329</v>
      </c>
      <c r="F19" s="1" t="s">
        <v>78</v>
      </c>
      <c r="G19" s="73">
        <v>127.58</v>
      </c>
      <c r="H19" s="73">
        <v>140</v>
      </c>
      <c r="I19" s="73">
        <v>140</v>
      </c>
      <c r="J19" s="65"/>
      <c r="K19" s="65"/>
      <c r="L19" s="65"/>
      <c r="M19" s="1">
        <f t="shared" si="0"/>
        <v>3</v>
      </c>
      <c r="N19" s="2">
        <f t="shared" si="1"/>
        <v>0.05277999663871009</v>
      </c>
      <c r="O19" s="126">
        <f t="shared" si="2"/>
        <v>135.85999999999999</v>
      </c>
    </row>
    <row r="20" spans="1:15" ht="111.75" customHeight="1">
      <c r="A20" s="14" t="s">
        <v>95</v>
      </c>
      <c r="B20" s="6" t="s">
        <v>55</v>
      </c>
      <c r="C20" s="14" t="s">
        <v>93</v>
      </c>
      <c r="D20" s="14" t="s">
        <v>184</v>
      </c>
      <c r="E20" s="1" t="s">
        <v>330</v>
      </c>
      <c r="F20" s="1" t="s">
        <v>276</v>
      </c>
      <c r="G20" s="73">
        <v>124.6</v>
      </c>
      <c r="H20" s="73">
        <v>135</v>
      </c>
      <c r="I20" s="73">
        <v>140</v>
      </c>
      <c r="J20" s="65"/>
      <c r="K20" s="65"/>
      <c r="L20" s="65"/>
      <c r="M20" s="1">
        <f t="shared" si="0"/>
        <v>3</v>
      </c>
      <c r="N20" s="2">
        <f t="shared" si="1"/>
        <v>0.05898053856276985</v>
      </c>
      <c r="O20" s="126">
        <f t="shared" si="2"/>
        <v>133.2</v>
      </c>
    </row>
    <row r="21" spans="1:15" ht="48.75" customHeight="1">
      <c r="A21" s="14" t="s">
        <v>31</v>
      </c>
      <c r="B21" s="6" t="s">
        <v>55</v>
      </c>
      <c r="C21" s="6" t="s">
        <v>93</v>
      </c>
      <c r="D21" s="6" t="s">
        <v>184</v>
      </c>
      <c r="E21" s="75" t="s">
        <v>32</v>
      </c>
      <c r="F21" s="75" t="s">
        <v>276</v>
      </c>
      <c r="G21" s="73">
        <v>129.13</v>
      </c>
      <c r="H21" s="73">
        <v>135</v>
      </c>
      <c r="I21" s="73">
        <v>150</v>
      </c>
      <c r="J21" s="65">
        <v>100</v>
      </c>
      <c r="K21" s="65"/>
      <c r="L21" s="65"/>
      <c r="M21" s="1">
        <f t="shared" si="0"/>
        <v>4</v>
      </c>
      <c r="N21" s="2">
        <f t="shared" si="1"/>
        <v>0.16302072803940681</v>
      </c>
      <c r="O21" s="127">
        <f t="shared" si="2"/>
        <v>128.5325</v>
      </c>
    </row>
    <row r="22" spans="1:15" ht="69.75" customHeight="1">
      <c r="A22" s="14" t="s">
        <v>33</v>
      </c>
      <c r="B22" s="23" t="s">
        <v>56</v>
      </c>
      <c r="C22" s="1" t="s">
        <v>93</v>
      </c>
      <c r="D22" s="14" t="s">
        <v>34</v>
      </c>
      <c r="E22" s="1" t="s">
        <v>35</v>
      </c>
      <c r="F22" s="1" t="s">
        <v>276</v>
      </c>
      <c r="G22" s="73">
        <v>154.15</v>
      </c>
      <c r="H22" s="73"/>
      <c r="I22" s="73">
        <v>150</v>
      </c>
      <c r="J22" s="65">
        <v>129.4</v>
      </c>
      <c r="K22" s="65"/>
      <c r="L22" s="65"/>
      <c r="M22" s="1">
        <f t="shared" si="0"/>
        <v>3</v>
      </c>
      <c r="N22" s="2">
        <f t="shared" si="1"/>
        <v>0.09171843074124923</v>
      </c>
      <c r="O22" s="127">
        <f t="shared" si="2"/>
        <v>144.51666666666665</v>
      </c>
    </row>
  </sheetData>
  <sheetProtection/>
  <mergeCells count="37">
    <mergeCell ref="N13:N15"/>
    <mergeCell ref="O13:O15"/>
    <mergeCell ref="M13:M15"/>
    <mergeCell ref="K14:K15"/>
    <mergeCell ref="G13:L13"/>
    <mergeCell ref="I14:I15"/>
    <mergeCell ref="G14:G15"/>
    <mergeCell ref="E13:E15"/>
    <mergeCell ref="M1:O1"/>
    <mergeCell ref="M5:M7"/>
    <mergeCell ref="N5:N7"/>
    <mergeCell ref="O5:O7"/>
    <mergeCell ref="A3:O3"/>
    <mergeCell ref="G5:L5"/>
    <mergeCell ref="C5:C7"/>
    <mergeCell ref="K6:K7"/>
    <mergeCell ref="I6:I7"/>
    <mergeCell ref="A13:A15"/>
    <mergeCell ref="A16:N16"/>
    <mergeCell ref="A12:O12"/>
    <mergeCell ref="G6:G7"/>
    <mergeCell ref="B5:B7"/>
    <mergeCell ref="H6:H7"/>
    <mergeCell ref="A8:N8"/>
    <mergeCell ref="B13:B15"/>
    <mergeCell ref="J6:J7"/>
    <mergeCell ref="J14:J15"/>
    <mergeCell ref="F13:F15"/>
    <mergeCell ref="L6:L7"/>
    <mergeCell ref="L14:L15"/>
    <mergeCell ref="E5:E7"/>
    <mergeCell ref="A5:A7"/>
    <mergeCell ref="H14:H15"/>
    <mergeCell ref="D13:D15"/>
    <mergeCell ref="F5:F7"/>
    <mergeCell ref="D5:D7"/>
    <mergeCell ref="C13:C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0">
      <selection activeCell="H12" sqref="H12"/>
    </sheetView>
  </sheetViews>
  <sheetFormatPr defaultColWidth="9.140625" defaultRowHeight="15"/>
  <cols>
    <col min="1" max="1" width="11.00390625" style="13" customWidth="1"/>
    <col min="2" max="2" width="9.57421875" style="13" customWidth="1"/>
    <col min="3" max="3" width="6.421875" style="13" customWidth="1"/>
    <col min="4" max="4" width="14.7109375" style="13" customWidth="1"/>
    <col min="5" max="5" width="40.00390625" style="13" customWidth="1"/>
    <col min="6" max="6" width="10.28125" style="13" customWidth="1"/>
    <col min="7" max="18" width="9.57421875" style="19" customWidth="1"/>
    <col min="19" max="19" width="8.7109375" style="20" customWidth="1"/>
    <col min="20" max="20" width="10.421875" style="20" customWidth="1"/>
    <col min="21" max="21" width="15.57421875" style="20" customWidth="1"/>
    <col min="22" max="16384" width="9.140625" style="13" customWidth="1"/>
  </cols>
  <sheetData>
    <row r="1" spans="19:21" ht="19.5" customHeight="1">
      <c r="S1" s="194" t="s">
        <v>150</v>
      </c>
      <c r="T1" s="194"/>
      <c r="U1" s="194"/>
    </row>
    <row r="3" spans="1:21" ht="33" customHeight="1">
      <c r="A3" s="195" t="s">
        <v>523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5" spans="1:21" s="7" customFormat="1" ht="18" customHeight="1">
      <c r="A5" s="182" t="s">
        <v>123</v>
      </c>
      <c r="B5" s="183" t="s">
        <v>223</v>
      </c>
      <c r="C5" s="182" t="s">
        <v>92</v>
      </c>
      <c r="D5" s="183" t="s">
        <v>185</v>
      </c>
      <c r="E5" s="182" t="s">
        <v>122</v>
      </c>
      <c r="F5" s="182" t="s">
        <v>79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82" t="s">
        <v>128</v>
      </c>
      <c r="T5" s="183" t="s">
        <v>129</v>
      </c>
      <c r="U5" s="190" t="s">
        <v>521</v>
      </c>
    </row>
    <row r="6" spans="1:21" s="7" customFormat="1" ht="32.25" customHeight="1">
      <c r="A6" s="182"/>
      <c r="B6" s="188"/>
      <c r="C6" s="182"/>
      <c r="D6" s="184"/>
      <c r="E6" s="182"/>
      <c r="F6" s="182"/>
      <c r="G6" s="179" t="s">
        <v>419</v>
      </c>
      <c r="H6" s="179" t="s">
        <v>403</v>
      </c>
      <c r="I6" s="179" t="s">
        <v>461</v>
      </c>
      <c r="J6" s="179" t="s">
        <v>468</v>
      </c>
      <c r="K6" s="179" t="s">
        <v>469</v>
      </c>
      <c r="L6" s="179" t="s">
        <v>470</v>
      </c>
      <c r="M6" s="179" t="s">
        <v>471</v>
      </c>
      <c r="N6" s="179" t="s">
        <v>472</v>
      </c>
      <c r="O6" s="181" t="s">
        <v>473</v>
      </c>
      <c r="P6" s="181" t="s">
        <v>474</v>
      </c>
      <c r="Q6" s="181" t="s">
        <v>475</v>
      </c>
      <c r="R6" s="179" t="s">
        <v>476</v>
      </c>
      <c r="S6" s="182"/>
      <c r="T6" s="188"/>
      <c r="U6" s="190"/>
    </row>
    <row r="7" spans="1:21" s="7" customFormat="1" ht="50.25" customHeight="1">
      <c r="A7" s="182"/>
      <c r="B7" s="189"/>
      <c r="C7" s="182"/>
      <c r="D7" s="185"/>
      <c r="E7" s="182"/>
      <c r="F7" s="182"/>
      <c r="G7" s="186"/>
      <c r="H7" s="186"/>
      <c r="I7" s="186"/>
      <c r="J7" s="186"/>
      <c r="K7" s="180"/>
      <c r="L7" s="180"/>
      <c r="M7" s="180"/>
      <c r="N7" s="180"/>
      <c r="O7" s="180"/>
      <c r="P7" s="180"/>
      <c r="Q7" s="180"/>
      <c r="R7" s="186"/>
      <c r="S7" s="182"/>
      <c r="T7" s="189"/>
      <c r="U7" s="190"/>
    </row>
    <row r="8" spans="1:21" ht="24" customHeight="1">
      <c r="A8" s="191" t="s">
        <v>96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3"/>
      <c r="U8" s="8"/>
    </row>
    <row r="9" spans="1:21" ht="60.75" customHeight="1">
      <c r="A9" s="21" t="s">
        <v>97</v>
      </c>
      <c r="B9" s="9" t="s">
        <v>224</v>
      </c>
      <c r="C9" s="21" t="s">
        <v>93</v>
      </c>
      <c r="D9" s="21" t="s">
        <v>195</v>
      </c>
      <c r="E9" s="10" t="s">
        <v>315</v>
      </c>
      <c r="F9" s="10" t="s">
        <v>278</v>
      </c>
      <c r="G9" s="64">
        <v>32</v>
      </c>
      <c r="H9" s="64">
        <v>30</v>
      </c>
      <c r="I9" s="64"/>
      <c r="J9" s="64">
        <v>33</v>
      </c>
      <c r="K9" s="15"/>
      <c r="L9" s="15"/>
      <c r="M9" s="15"/>
      <c r="N9" s="15">
        <v>18</v>
      </c>
      <c r="O9" s="15"/>
      <c r="P9" s="15"/>
      <c r="Q9" s="15"/>
      <c r="R9" s="15"/>
      <c r="S9" s="16">
        <f aca="true" t="shared" si="0" ref="S9:S16">COUNT(G9:R9)</f>
        <v>4</v>
      </c>
      <c r="T9" s="70">
        <f aca="true" t="shared" si="1" ref="T9:T16">STDEVA(G9:R9)/(SUM(G9:R9)/COUNTIF(G9:R9,"&gt;0"))</f>
        <v>0.2458839644150408</v>
      </c>
      <c r="U9" s="5">
        <f aca="true" t="shared" si="2" ref="U9:U16">1/S9*(SUM(G9:R9))</f>
        <v>28.25</v>
      </c>
    </row>
    <row r="10" spans="1:21" ht="57.75" customHeight="1">
      <c r="A10" s="21" t="s">
        <v>98</v>
      </c>
      <c r="B10" s="9" t="s">
        <v>225</v>
      </c>
      <c r="C10" s="21" t="s">
        <v>93</v>
      </c>
      <c r="D10" s="21" t="s">
        <v>196</v>
      </c>
      <c r="E10" s="10" t="s">
        <v>313</v>
      </c>
      <c r="F10" s="10" t="s">
        <v>278</v>
      </c>
      <c r="G10" s="64">
        <v>29</v>
      </c>
      <c r="H10" s="64">
        <v>30</v>
      </c>
      <c r="I10" s="64"/>
      <c r="J10" s="64"/>
      <c r="K10" s="15"/>
      <c r="L10" s="15"/>
      <c r="M10" s="15"/>
      <c r="N10" s="15">
        <v>16</v>
      </c>
      <c r="O10" s="15"/>
      <c r="P10" s="15"/>
      <c r="Q10" s="15">
        <v>20.62</v>
      </c>
      <c r="R10" s="15">
        <v>19.9</v>
      </c>
      <c r="S10" s="16">
        <f t="shared" si="0"/>
        <v>5</v>
      </c>
      <c r="T10" s="17">
        <f t="shared" si="1"/>
        <v>0.2643606505570237</v>
      </c>
      <c r="U10" s="5">
        <f t="shared" si="2"/>
        <v>23.104000000000003</v>
      </c>
    </row>
    <row r="11" spans="1:21" ht="45.75" customHeight="1">
      <c r="A11" s="21" t="s">
        <v>133</v>
      </c>
      <c r="B11" s="9" t="s">
        <v>226</v>
      </c>
      <c r="C11" s="21" t="s">
        <v>93</v>
      </c>
      <c r="D11" s="21" t="s">
        <v>197</v>
      </c>
      <c r="E11" s="10" t="s">
        <v>314</v>
      </c>
      <c r="F11" s="10" t="s">
        <v>278</v>
      </c>
      <c r="G11" s="64"/>
      <c r="H11" s="64"/>
      <c r="I11" s="64">
        <v>30</v>
      </c>
      <c r="J11" s="64"/>
      <c r="K11" s="15"/>
      <c r="L11" s="15"/>
      <c r="M11" s="15"/>
      <c r="N11" s="15">
        <v>15</v>
      </c>
      <c r="O11" s="15"/>
      <c r="P11" s="15"/>
      <c r="Q11" s="15">
        <v>18.1</v>
      </c>
      <c r="R11" s="15">
        <v>24.4</v>
      </c>
      <c r="S11" s="16">
        <f t="shared" si="0"/>
        <v>4</v>
      </c>
      <c r="T11" s="17">
        <f t="shared" si="1"/>
        <v>0.30541739032498655</v>
      </c>
      <c r="U11" s="5">
        <f t="shared" si="2"/>
        <v>21.875</v>
      </c>
    </row>
    <row r="12" spans="1:21" ht="48" customHeight="1">
      <c r="A12" s="21" t="s">
        <v>99</v>
      </c>
      <c r="B12" s="9" t="s">
        <v>227</v>
      </c>
      <c r="C12" s="21" t="s">
        <v>93</v>
      </c>
      <c r="D12" s="21" t="s">
        <v>218</v>
      </c>
      <c r="E12" s="10" t="s">
        <v>331</v>
      </c>
      <c r="F12" s="10" t="s">
        <v>323</v>
      </c>
      <c r="G12" s="64">
        <v>160</v>
      </c>
      <c r="H12" s="64"/>
      <c r="I12" s="64"/>
      <c r="J12" s="64"/>
      <c r="K12" s="15"/>
      <c r="L12" s="15"/>
      <c r="M12" s="15"/>
      <c r="N12" s="15"/>
      <c r="O12" s="15">
        <v>108.47</v>
      </c>
      <c r="P12" s="15">
        <v>97.76</v>
      </c>
      <c r="Q12" s="15"/>
      <c r="R12" s="15"/>
      <c r="S12" s="16">
        <f t="shared" si="0"/>
        <v>3</v>
      </c>
      <c r="T12" s="17">
        <f t="shared" si="1"/>
        <v>0.27258505035676955</v>
      </c>
      <c r="U12" s="5">
        <f t="shared" si="2"/>
        <v>122.07666666666667</v>
      </c>
    </row>
    <row r="13" spans="1:21" ht="60" customHeight="1">
      <c r="A13" s="21" t="s">
        <v>100</v>
      </c>
      <c r="B13" s="9" t="s">
        <v>228</v>
      </c>
      <c r="C13" s="21" t="s">
        <v>93</v>
      </c>
      <c r="D13" s="21" t="s">
        <v>383</v>
      </c>
      <c r="E13" s="10" t="s">
        <v>368</v>
      </c>
      <c r="F13" s="10" t="s">
        <v>278</v>
      </c>
      <c r="G13" s="64"/>
      <c r="H13" s="64"/>
      <c r="I13" s="64">
        <v>24</v>
      </c>
      <c r="J13" s="64"/>
      <c r="K13" s="15"/>
      <c r="L13" s="15"/>
      <c r="M13" s="15"/>
      <c r="N13" s="15">
        <v>18</v>
      </c>
      <c r="O13" s="15"/>
      <c r="P13" s="15"/>
      <c r="Q13" s="15"/>
      <c r="R13" s="15">
        <v>22.2</v>
      </c>
      <c r="S13" s="16">
        <f t="shared" si="0"/>
        <v>3</v>
      </c>
      <c r="T13" s="17">
        <f t="shared" si="1"/>
        <v>0.14387667587234182</v>
      </c>
      <c r="U13" s="5">
        <f t="shared" si="2"/>
        <v>21.4</v>
      </c>
    </row>
    <row r="14" spans="1:21" ht="63.75" customHeight="1">
      <c r="A14" s="21" t="s">
        <v>101</v>
      </c>
      <c r="B14" s="11" t="s">
        <v>229</v>
      </c>
      <c r="C14" s="21" t="s">
        <v>93</v>
      </c>
      <c r="D14" s="21" t="s">
        <v>384</v>
      </c>
      <c r="E14" s="10" t="s">
        <v>387</v>
      </c>
      <c r="F14" s="10" t="s">
        <v>278</v>
      </c>
      <c r="G14" s="64">
        <v>24</v>
      </c>
      <c r="H14" s="64"/>
      <c r="I14" s="64">
        <v>24</v>
      </c>
      <c r="J14" s="64"/>
      <c r="K14" s="15"/>
      <c r="L14" s="15"/>
      <c r="M14" s="15"/>
      <c r="N14" s="15">
        <v>14</v>
      </c>
      <c r="O14" s="15"/>
      <c r="P14" s="15"/>
      <c r="Q14" s="15">
        <v>18.32</v>
      </c>
      <c r="R14" s="15">
        <v>12.2</v>
      </c>
      <c r="S14" s="16">
        <f t="shared" si="0"/>
        <v>5</v>
      </c>
      <c r="T14" s="17">
        <f t="shared" si="1"/>
        <v>0.29658420714943307</v>
      </c>
      <c r="U14" s="5">
        <f t="shared" si="2"/>
        <v>18.504</v>
      </c>
    </row>
    <row r="15" spans="1:21" ht="105.75" customHeight="1">
      <c r="A15" s="21" t="s">
        <v>332</v>
      </c>
      <c r="B15" s="11" t="s">
        <v>24</v>
      </c>
      <c r="C15" s="21" t="s">
        <v>21</v>
      </c>
      <c r="D15" s="21" t="s">
        <v>385</v>
      </c>
      <c r="E15" s="10" t="s">
        <v>369</v>
      </c>
      <c r="F15" s="10" t="s">
        <v>370</v>
      </c>
      <c r="G15" s="64"/>
      <c r="H15" s="64"/>
      <c r="I15" s="64"/>
      <c r="J15" s="64"/>
      <c r="K15" s="15"/>
      <c r="L15" s="15">
        <v>104.27</v>
      </c>
      <c r="M15" s="15">
        <v>70.96</v>
      </c>
      <c r="N15" s="15"/>
      <c r="O15" s="15"/>
      <c r="P15" s="15"/>
      <c r="Q15" s="15"/>
      <c r="R15" s="15">
        <v>105.45</v>
      </c>
      <c r="S15" s="16">
        <f t="shared" si="0"/>
        <v>3</v>
      </c>
      <c r="T15" s="17">
        <f t="shared" si="1"/>
        <v>0.20928885029018088</v>
      </c>
      <c r="U15" s="5">
        <f t="shared" si="2"/>
        <v>93.56</v>
      </c>
    </row>
    <row r="16" spans="1:21" ht="105" customHeight="1">
      <c r="A16" s="21" t="s">
        <v>25</v>
      </c>
      <c r="B16" s="11" t="s">
        <v>26</v>
      </c>
      <c r="C16" s="21" t="s">
        <v>21</v>
      </c>
      <c r="D16" s="21" t="s">
        <v>311</v>
      </c>
      <c r="E16" s="10" t="s">
        <v>312</v>
      </c>
      <c r="F16" s="10" t="s">
        <v>27</v>
      </c>
      <c r="G16" s="64"/>
      <c r="H16" s="64"/>
      <c r="I16" s="64"/>
      <c r="J16" s="64"/>
      <c r="K16" s="15">
        <v>112.63</v>
      </c>
      <c r="L16" s="15">
        <v>117.18</v>
      </c>
      <c r="M16" s="15">
        <v>73.95</v>
      </c>
      <c r="N16" s="15"/>
      <c r="O16" s="15"/>
      <c r="P16" s="15"/>
      <c r="Q16" s="15"/>
      <c r="R16" s="15"/>
      <c r="S16" s="16">
        <f t="shared" si="0"/>
        <v>3</v>
      </c>
      <c r="T16" s="17">
        <f t="shared" si="1"/>
        <v>0.2346053211901152</v>
      </c>
      <c r="U16" s="5">
        <f t="shared" si="2"/>
        <v>101.25333333333333</v>
      </c>
    </row>
    <row r="17" spans="1:21" s="12" customFormat="1" ht="36.7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</row>
  </sheetData>
  <sheetProtection/>
  <mergeCells count="26">
    <mergeCell ref="J6:J7"/>
    <mergeCell ref="R6:R7"/>
    <mergeCell ref="E5:E7"/>
    <mergeCell ref="S1:U1"/>
    <mergeCell ref="A3:U3"/>
    <mergeCell ref="B5:B7"/>
    <mergeCell ref="G5:R5"/>
    <mergeCell ref="G6:G7"/>
    <mergeCell ref="C5:C7"/>
    <mergeCell ref="I6:I7"/>
    <mergeCell ref="F5:F7"/>
    <mergeCell ref="D5:D7"/>
    <mergeCell ref="H6:H7"/>
    <mergeCell ref="A17:U17"/>
    <mergeCell ref="S5:S7"/>
    <mergeCell ref="T5:T7"/>
    <mergeCell ref="U5:U7"/>
    <mergeCell ref="A5:A7"/>
    <mergeCell ref="A8:T8"/>
    <mergeCell ref="K6:K7"/>
    <mergeCell ref="N6:N7"/>
    <mergeCell ref="O6:O7"/>
    <mergeCell ref="Q6:Q7"/>
    <mergeCell ref="P6:P7"/>
    <mergeCell ref="M6:M7"/>
    <mergeCell ref="L6:L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20" zoomScaleNormal="120" zoomScalePageLayoutView="0" workbookViewId="0" topLeftCell="A10">
      <selection activeCell="A13" sqref="A13:N14"/>
    </sheetView>
  </sheetViews>
  <sheetFormatPr defaultColWidth="9.140625" defaultRowHeight="15"/>
  <cols>
    <col min="1" max="1" width="14.140625" style="37" customWidth="1"/>
    <col min="2" max="2" width="11.28125" style="37" customWidth="1"/>
    <col min="3" max="3" width="6.57421875" style="37" customWidth="1"/>
    <col min="4" max="4" width="23.421875" style="37" customWidth="1"/>
    <col min="5" max="5" width="22.28125" style="37" customWidth="1"/>
    <col min="6" max="6" width="13.57421875" style="37" customWidth="1"/>
    <col min="7" max="7" width="9.7109375" style="38" customWidth="1"/>
    <col min="8" max="11" width="10.00390625" style="38" customWidth="1"/>
    <col min="12" max="12" width="10.57421875" style="38" customWidth="1"/>
    <col min="13" max="13" width="7.57421875" style="38" customWidth="1"/>
    <col min="14" max="14" width="8.28125" style="38" customWidth="1"/>
    <col min="15" max="15" width="11.8515625" style="38" customWidth="1"/>
    <col min="16" max="16" width="9.140625" style="132" customWidth="1"/>
    <col min="17" max="16384" width="9.140625" style="37" customWidth="1"/>
  </cols>
  <sheetData>
    <row r="1" spans="14:15" ht="20.25" customHeight="1">
      <c r="N1" s="197" t="s">
        <v>151</v>
      </c>
      <c r="O1" s="197"/>
    </row>
    <row r="2" ht="21" customHeight="1" hidden="1"/>
    <row r="3" spans="1:15" ht="11.25">
      <c r="A3" s="198" t="s">
        <v>524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1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s="40" customFormat="1" ht="30.75" customHeight="1">
      <c r="A5" s="199" t="s">
        <v>123</v>
      </c>
      <c r="B5" s="200" t="s">
        <v>223</v>
      </c>
      <c r="C5" s="199" t="s">
        <v>92</v>
      </c>
      <c r="D5" s="200" t="s">
        <v>185</v>
      </c>
      <c r="E5" s="199" t="s">
        <v>122</v>
      </c>
      <c r="F5" s="199" t="s">
        <v>80</v>
      </c>
      <c r="G5" s="206" t="s">
        <v>148</v>
      </c>
      <c r="H5" s="206"/>
      <c r="I5" s="206"/>
      <c r="J5" s="206"/>
      <c r="K5" s="206"/>
      <c r="L5" s="206"/>
      <c r="M5" s="199" t="s">
        <v>128</v>
      </c>
      <c r="N5" s="200" t="s">
        <v>129</v>
      </c>
      <c r="O5" s="203" t="s">
        <v>521</v>
      </c>
      <c r="P5" s="133"/>
    </row>
    <row r="6" spans="1:16" s="40" customFormat="1" ht="36" customHeight="1">
      <c r="A6" s="199"/>
      <c r="B6" s="212"/>
      <c r="C6" s="199"/>
      <c r="D6" s="201"/>
      <c r="E6" s="199"/>
      <c r="F6" s="199"/>
      <c r="G6" s="204" t="s">
        <v>419</v>
      </c>
      <c r="H6" s="204" t="s">
        <v>404</v>
      </c>
      <c r="I6" s="204" t="s">
        <v>461</v>
      </c>
      <c r="J6" s="204" t="s">
        <v>468</v>
      </c>
      <c r="K6" s="214" t="s">
        <v>477</v>
      </c>
      <c r="L6" s="204"/>
      <c r="M6" s="199"/>
      <c r="N6" s="212"/>
      <c r="O6" s="203"/>
      <c r="P6" s="133"/>
    </row>
    <row r="7" spans="1:16" s="40" customFormat="1" ht="61.5" customHeight="1">
      <c r="A7" s="199"/>
      <c r="B7" s="213"/>
      <c r="C7" s="199"/>
      <c r="D7" s="202"/>
      <c r="E7" s="199"/>
      <c r="F7" s="199"/>
      <c r="G7" s="216"/>
      <c r="H7" s="205"/>
      <c r="I7" s="205"/>
      <c r="J7" s="205"/>
      <c r="K7" s="215"/>
      <c r="L7" s="205"/>
      <c r="M7" s="199"/>
      <c r="N7" s="213"/>
      <c r="O7" s="203"/>
      <c r="P7" s="133"/>
    </row>
    <row r="8" spans="1:16" s="41" customFormat="1" ht="27.75" customHeight="1">
      <c r="A8" s="209" t="s">
        <v>37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1"/>
      <c r="O8" s="28"/>
      <c r="P8" s="132"/>
    </row>
    <row r="9" spans="1:16" s="41" customFormat="1" ht="123.75" customHeight="1">
      <c r="A9" s="29" t="s">
        <v>51</v>
      </c>
      <c r="B9" s="30" t="s">
        <v>232</v>
      </c>
      <c r="C9" s="29" t="s">
        <v>93</v>
      </c>
      <c r="D9" s="29" t="s">
        <v>405</v>
      </c>
      <c r="E9" s="31" t="s">
        <v>406</v>
      </c>
      <c r="F9" s="31" t="s">
        <v>407</v>
      </c>
      <c r="G9" s="32">
        <v>350</v>
      </c>
      <c r="H9" s="71">
        <v>315</v>
      </c>
      <c r="I9" s="33">
        <v>380</v>
      </c>
      <c r="J9" s="66"/>
      <c r="K9" s="66">
        <v>380</v>
      </c>
      <c r="L9" s="33"/>
      <c r="M9" s="31">
        <f>COUNT(G9:L9)</f>
        <v>4</v>
      </c>
      <c r="N9" s="34">
        <f>STDEVA(G9:L9)/(SUM(G9:L9)/COUNTIF(G9:L9,"&gt;0"))</f>
        <v>0.08680222369721391</v>
      </c>
      <c r="O9" s="28">
        <f>1/M9*(SUM(G9:L9))</f>
        <v>356.25</v>
      </c>
      <c r="P9" s="132"/>
    </row>
    <row r="10" spans="1:16" s="41" customFormat="1" ht="123.75" customHeight="1">
      <c r="A10" s="29" t="s">
        <v>135</v>
      </c>
      <c r="B10" s="30" t="s">
        <v>273</v>
      </c>
      <c r="C10" s="29" t="s">
        <v>93</v>
      </c>
      <c r="D10" s="29" t="s">
        <v>324</v>
      </c>
      <c r="E10" s="31" t="s">
        <v>333</v>
      </c>
      <c r="F10" s="68" t="s">
        <v>279</v>
      </c>
      <c r="G10" s="32">
        <v>200</v>
      </c>
      <c r="H10" s="71">
        <v>220</v>
      </c>
      <c r="I10" s="33">
        <v>250</v>
      </c>
      <c r="J10" s="66">
        <v>140</v>
      </c>
      <c r="K10" s="66">
        <v>184</v>
      </c>
      <c r="L10" s="33"/>
      <c r="M10" s="31">
        <f>COUNT(G10:L10)</f>
        <v>5</v>
      </c>
      <c r="N10" s="34">
        <f>STDEVA(G10:L10)/(SUM(G10:L10)/COUNTIF(G10:L10,"&gt;0"))</f>
        <v>0.20661740526593625</v>
      </c>
      <c r="O10" s="28">
        <f>1/M10*(SUM(G10:L10))</f>
        <v>198.8</v>
      </c>
      <c r="P10" s="132"/>
    </row>
    <row r="11" spans="1:16" s="41" customFormat="1" ht="134.25" customHeight="1">
      <c r="A11" s="29" t="s">
        <v>161</v>
      </c>
      <c r="B11" s="30" t="s">
        <v>273</v>
      </c>
      <c r="C11" s="29" t="s">
        <v>93</v>
      </c>
      <c r="D11" s="29" t="s">
        <v>324</v>
      </c>
      <c r="E11" s="31" t="s">
        <v>334</v>
      </c>
      <c r="F11" s="68" t="s">
        <v>279</v>
      </c>
      <c r="G11" s="32"/>
      <c r="H11" s="71">
        <v>225</v>
      </c>
      <c r="I11" s="33">
        <v>240</v>
      </c>
      <c r="J11" s="66">
        <v>130</v>
      </c>
      <c r="K11" s="66">
        <v>197.5</v>
      </c>
      <c r="L11" s="33"/>
      <c r="M11" s="31">
        <f>COUNT(G11:L11)</f>
        <v>4</v>
      </c>
      <c r="N11" s="34">
        <f>STDEVA(G11:L11)/(SUM(G11:L11)/COUNTIF(G11:L11,"&gt;0"))</f>
        <v>0.2458409903329224</v>
      </c>
      <c r="O11" s="28">
        <f>1/M11*(SUM(G11:L11))</f>
        <v>198.125</v>
      </c>
      <c r="P11" s="132"/>
    </row>
    <row r="12" spans="1:15" ht="128.25" customHeight="1">
      <c r="A12" s="29" t="s">
        <v>20</v>
      </c>
      <c r="B12" s="30" t="s">
        <v>273</v>
      </c>
      <c r="C12" s="29" t="s">
        <v>21</v>
      </c>
      <c r="D12" s="29" t="s">
        <v>324</v>
      </c>
      <c r="E12" s="31" t="s">
        <v>335</v>
      </c>
      <c r="F12" s="68" t="s">
        <v>22</v>
      </c>
      <c r="G12" s="32"/>
      <c r="H12" s="71">
        <v>605</v>
      </c>
      <c r="I12" s="33">
        <v>550</v>
      </c>
      <c r="J12" s="66">
        <v>400</v>
      </c>
      <c r="K12" s="66"/>
      <c r="L12" s="33"/>
      <c r="M12" s="31">
        <f>COUNT(G12:L12)</f>
        <v>3</v>
      </c>
      <c r="N12" s="34">
        <f>STDEVA(G12:L12)/(SUM(G12:L12)/COUNTIF(G12:L12,"&gt;0"))</f>
        <v>0.20470474652600631</v>
      </c>
      <c r="O12" s="28">
        <f>1/M12*(SUM(G12:L12))</f>
        <v>518.3333333333333</v>
      </c>
    </row>
    <row r="13" spans="1:14" ht="11.2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  <row r="14" spans="1:14" ht="11.2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</sheetData>
  <sheetProtection/>
  <mergeCells count="20">
    <mergeCell ref="A13:N14"/>
    <mergeCell ref="A8:N8"/>
    <mergeCell ref="L6:L7"/>
    <mergeCell ref="H6:H7"/>
    <mergeCell ref="F5:F7"/>
    <mergeCell ref="B5:B7"/>
    <mergeCell ref="K6:K7"/>
    <mergeCell ref="M5:M7"/>
    <mergeCell ref="N5:N7"/>
    <mergeCell ref="G6:G7"/>
    <mergeCell ref="N1:O1"/>
    <mergeCell ref="A3:O3"/>
    <mergeCell ref="A5:A7"/>
    <mergeCell ref="D5:D7"/>
    <mergeCell ref="E5:E7"/>
    <mergeCell ref="O5:O7"/>
    <mergeCell ref="C5:C7"/>
    <mergeCell ref="I6:I7"/>
    <mergeCell ref="G5:L5"/>
    <mergeCell ref="J6:J7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3.28125" style="24" customWidth="1"/>
    <col min="2" max="2" width="11.00390625" style="24" customWidth="1"/>
    <col min="3" max="3" width="9.7109375" style="24" customWidth="1"/>
    <col min="4" max="4" width="10.140625" style="24" customWidth="1"/>
    <col min="5" max="5" width="22.7109375" style="24" customWidth="1"/>
    <col min="6" max="6" width="11.00390625" style="24" customWidth="1"/>
    <col min="7" max="12" width="10.140625" style="25" customWidth="1"/>
    <col min="13" max="13" width="7.8515625" style="25" customWidth="1"/>
    <col min="14" max="14" width="7.7109375" style="25" customWidth="1"/>
    <col min="15" max="15" width="15.140625" style="25" customWidth="1"/>
    <col min="16" max="16384" width="9.140625" style="24" customWidth="1"/>
  </cols>
  <sheetData>
    <row r="1" spans="13:15" ht="19.5" customHeight="1">
      <c r="M1" s="220" t="s">
        <v>152</v>
      </c>
      <c r="N1" s="220"/>
      <c r="O1" s="220"/>
    </row>
    <row r="3" spans="1:15" s="156" customFormat="1" ht="24" customHeight="1">
      <c r="A3" s="221" t="s">
        <v>525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7:15" ht="11.25">
      <c r="G4" s="24"/>
      <c r="H4" s="24"/>
      <c r="I4" s="24"/>
      <c r="J4" s="24"/>
      <c r="K4" s="24"/>
      <c r="L4" s="24"/>
      <c r="M4" s="24"/>
      <c r="N4" s="24"/>
      <c r="O4" s="24"/>
    </row>
    <row r="6" spans="1:15" s="27" customFormat="1" ht="36.75" customHeight="1">
      <c r="A6" s="199" t="s">
        <v>123</v>
      </c>
      <c r="B6" s="200" t="s">
        <v>223</v>
      </c>
      <c r="C6" s="199" t="s">
        <v>92</v>
      </c>
      <c r="D6" s="200" t="s">
        <v>185</v>
      </c>
      <c r="E6" s="199" t="s">
        <v>122</v>
      </c>
      <c r="F6" s="199" t="s">
        <v>80</v>
      </c>
      <c r="G6" s="222" t="s">
        <v>148</v>
      </c>
      <c r="H6" s="222"/>
      <c r="I6" s="222"/>
      <c r="J6" s="222"/>
      <c r="K6" s="222"/>
      <c r="L6" s="223"/>
      <c r="M6" s="200" t="s">
        <v>128</v>
      </c>
      <c r="N6" s="200" t="s">
        <v>129</v>
      </c>
      <c r="O6" s="225" t="s">
        <v>526</v>
      </c>
    </row>
    <row r="7" spans="1:15" s="27" customFormat="1" ht="96.75" customHeight="1">
      <c r="A7" s="199"/>
      <c r="B7" s="213"/>
      <c r="C7" s="199"/>
      <c r="D7" s="224"/>
      <c r="E7" s="199"/>
      <c r="F7" s="199"/>
      <c r="G7" s="67" t="s">
        <v>419</v>
      </c>
      <c r="H7" s="67" t="s">
        <v>408</v>
      </c>
      <c r="I7" s="67" t="s">
        <v>409</v>
      </c>
      <c r="J7" s="67" t="s">
        <v>461</v>
      </c>
      <c r="K7" s="67" t="s">
        <v>468</v>
      </c>
      <c r="L7" s="67"/>
      <c r="M7" s="213"/>
      <c r="N7" s="213"/>
      <c r="O7" s="226"/>
    </row>
    <row r="8" spans="1:15" ht="26.25" customHeight="1">
      <c r="A8" s="217" t="s">
        <v>19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26"/>
    </row>
    <row r="9" spans="1:15" ht="82.5" customHeight="1">
      <c r="A9" s="35" t="s">
        <v>136</v>
      </c>
      <c r="B9" s="36" t="s">
        <v>233</v>
      </c>
      <c r="C9" s="29" t="s">
        <v>93</v>
      </c>
      <c r="D9" s="29" t="s">
        <v>186</v>
      </c>
      <c r="E9" s="42" t="s">
        <v>216</v>
      </c>
      <c r="F9" s="31" t="s">
        <v>280</v>
      </c>
      <c r="G9" s="32">
        <v>170</v>
      </c>
      <c r="H9" s="32">
        <v>135</v>
      </c>
      <c r="I9" s="71">
        <v>165</v>
      </c>
      <c r="J9" s="71">
        <v>150</v>
      </c>
      <c r="K9" s="71">
        <v>120</v>
      </c>
      <c r="L9" s="33"/>
      <c r="M9" s="31">
        <f>COUNT(G9:L9)</f>
        <v>5</v>
      </c>
      <c r="N9" s="34">
        <f>STDEVA(G9:L9)/(SUM(G9:L9)/COUNTIF(G9:L9,"&gt;0"))</f>
        <v>0.14051779961544203</v>
      </c>
      <c r="O9" s="28">
        <f>1/M9*(SUM(G9:L9))</f>
        <v>148</v>
      </c>
    </row>
    <row r="10" spans="1:15" ht="69" customHeight="1">
      <c r="A10" s="29" t="s">
        <v>137</v>
      </c>
      <c r="B10" s="30" t="s">
        <v>233</v>
      </c>
      <c r="C10" s="29" t="s">
        <v>93</v>
      </c>
      <c r="D10" s="29" t="s">
        <v>186</v>
      </c>
      <c r="E10" s="42" t="s">
        <v>217</v>
      </c>
      <c r="F10" s="31" t="s">
        <v>281</v>
      </c>
      <c r="G10" s="32">
        <v>185</v>
      </c>
      <c r="H10" s="32">
        <v>135</v>
      </c>
      <c r="I10" s="71">
        <v>185</v>
      </c>
      <c r="J10" s="71">
        <v>160</v>
      </c>
      <c r="K10" s="71">
        <v>130</v>
      </c>
      <c r="L10" s="33"/>
      <c r="M10" s="31">
        <f>COUNT(G10:L10)</f>
        <v>5</v>
      </c>
      <c r="N10" s="34">
        <f>STDEVA(G10:L10)/(SUM(G10:L10)/COUNTIF(G10:L10,"&gt;0"))</f>
        <v>0.16550562725711657</v>
      </c>
      <c r="O10" s="28">
        <f>1/M10*(SUM(G10:L10))</f>
        <v>159</v>
      </c>
    </row>
    <row r="11" spans="1:15" ht="59.25" customHeight="1">
      <c r="A11" s="29" t="s">
        <v>156</v>
      </c>
      <c r="B11" s="30" t="s">
        <v>233</v>
      </c>
      <c r="C11" s="29" t="s">
        <v>93</v>
      </c>
      <c r="D11" s="29" t="s">
        <v>186</v>
      </c>
      <c r="E11" s="42" t="s">
        <v>157</v>
      </c>
      <c r="F11" s="31" t="s">
        <v>281</v>
      </c>
      <c r="G11" s="71">
        <v>250</v>
      </c>
      <c r="H11" s="71">
        <v>138</v>
      </c>
      <c r="I11" s="71">
        <v>245</v>
      </c>
      <c r="J11" s="71">
        <v>200</v>
      </c>
      <c r="K11" s="71">
        <v>140</v>
      </c>
      <c r="L11" s="66"/>
      <c r="M11" s="31">
        <f>COUNT(G11:L11)</f>
        <v>5</v>
      </c>
      <c r="N11" s="34">
        <f>STDEVA(G11:L11)/(SUM(G11:L11)/COUNTIF(G11:L11,"&gt;0"))</f>
        <v>0.27937959694464964</v>
      </c>
      <c r="O11" s="93">
        <f>1/M11*(SUM(G11:L11))</f>
        <v>194.60000000000002</v>
      </c>
    </row>
    <row r="12" spans="1:15" ht="82.5" customHeight="1">
      <c r="A12" s="31" t="s">
        <v>136</v>
      </c>
      <c r="B12" s="30" t="s">
        <v>372</v>
      </c>
      <c r="C12" s="29" t="s">
        <v>93</v>
      </c>
      <c r="D12" s="29" t="s">
        <v>186</v>
      </c>
      <c r="E12" s="31" t="s">
        <v>371</v>
      </c>
      <c r="F12" s="31" t="s">
        <v>280</v>
      </c>
      <c r="G12" s="94">
        <v>170</v>
      </c>
      <c r="H12" s="94">
        <v>190</v>
      </c>
      <c r="I12" s="94">
        <v>170</v>
      </c>
      <c r="J12" s="94">
        <v>155</v>
      </c>
      <c r="K12" s="94">
        <v>104</v>
      </c>
      <c r="L12" s="95"/>
      <c r="M12" s="31">
        <f>COUNT(G12:L12)</f>
        <v>5</v>
      </c>
      <c r="N12" s="34">
        <f>STDEVA(G12:L12)/(SUM(G12:L12)/COUNTIF(G12:L12,"&gt;0"))</f>
        <v>0.20624431540489732</v>
      </c>
      <c r="O12" s="93">
        <f>1/M12*(SUM(G12:L12))</f>
        <v>157.8</v>
      </c>
    </row>
  </sheetData>
  <sheetProtection/>
  <mergeCells count="13">
    <mergeCell ref="N6:N7"/>
    <mergeCell ref="D6:D7"/>
    <mergeCell ref="O6:O7"/>
    <mergeCell ref="B6:B7"/>
    <mergeCell ref="A8:N8"/>
    <mergeCell ref="M1:O1"/>
    <mergeCell ref="A3:O3"/>
    <mergeCell ref="A6:A7"/>
    <mergeCell ref="C6:C7"/>
    <mergeCell ref="E6:E7"/>
    <mergeCell ref="F6:F7"/>
    <mergeCell ref="G6:L6"/>
    <mergeCell ref="M6:M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80" zoomScaleNormal="80" zoomScalePageLayoutView="0" workbookViewId="0" topLeftCell="A13">
      <selection activeCell="S9" sqref="S9"/>
    </sheetView>
  </sheetViews>
  <sheetFormatPr defaultColWidth="9.140625" defaultRowHeight="15"/>
  <cols>
    <col min="1" max="1" width="15.140625" style="43" customWidth="1"/>
    <col min="2" max="2" width="13.421875" style="43" customWidth="1"/>
    <col min="3" max="3" width="13.140625" style="43" customWidth="1"/>
    <col min="4" max="4" width="37.7109375" style="43" customWidth="1"/>
    <col min="5" max="5" width="41.7109375" style="43" customWidth="1"/>
    <col min="6" max="6" width="26.140625" style="43" customWidth="1"/>
    <col min="7" max="7" width="12.57421875" style="44" customWidth="1"/>
    <col min="8" max="9" width="12.140625" style="44" customWidth="1"/>
    <col min="10" max="11" width="14.140625" style="44" customWidth="1"/>
    <col min="12" max="12" width="14.7109375" style="44" customWidth="1"/>
    <col min="13" max="13" width="8.00390625" style="44" customWidth="1"/>
    <col min="14" max="14" width="12.421875" style="44" customWidth="1"/>
    <col min="15" max="15" width="19.8515625" style="44" customWidth="1"/>
    <col min="16" max="16" width="9.140625" style="136" customWidth="1"/>
    <col min="17" max="16384" width="9.140625" style="43" customWidth="1"/>
  </cols>
  <sheetData>
    <row r="1" spans="13:14" ht="42.75" customHeight="1">
      <c r="M1" s="227" t="s">
        <v>153</v>
      </c>
      <c r="N1" s="227"/>
    </row>
    <row r="3" spans="1:15" ht="41.25" customHeight="1">
      <c r="A3" s="175" t="s">
        <v>527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5" spans="1:16" s="45" customFormat="1" ht="36" customHeight="1">
      <c r="A5" s="234" t="s">
        <v>123</v>
      </c>
      <c r="B5" s="228" t="s">
        <v>223</v>
      </c>
      <c r="C5" s="234" t="s">
        <v>92</v>
      </c>
      <c r="D5" s="228" t="s">
        <v>185</v>
      </c>
      <c r="E5" s="234" t="s">
        <v>122</v>
      </c>
      <c r="F5" s="234" t="s">
        <v>79</v>
      </c>
      <c r="G5" s="237" t="s">
        <v>148</v>
      </c>
      <c r="H5" s="237"/>
      <c r="I5" s="237"/>
      <c r="J5" s="237"/>
      <c r="K5" s="237"/>
      <c r="L5" s="237"/>
      <c r="M5" s="234" t="s">
        <v>128</v>
      </c>
      <c r="N5" s="228" t="s">
        <v>129</v>
      </c>
      <c r="O5" s="231" t="s">
        <v>521</v>
      </c>
      <c r="P5" s="137"/>
    </row>
    <row r="6" spans="1:16" s="45" customFormat="1" ht="38.25" customHeight="1">
      <c r="A6" s="234"/>
      <c r="B6" s="229"/>
      <c r="C6" s="234"/>
      <c r="D6" s="241"/>
      <c r="E6" s="234"/>
      <c r="F6" s="234"/>
      <c r="G6" s="235" t="s">
        <v>418</v>
      </c>
      <c r="H6" s="235" t="s">
        <v>419</v>
      </c>
      <c r="I6" s="235" t="s">
        <v>461</v>
      </c>
      <c r="J6" s="235" t="s">
        <v>478</v>
      </c>
      <c r="K6" s="235" t="s">
        <v>477</v>
      </c>
      <c r="L6" s="235" t="s">
        <v>479</v>
      </c>
      <c r="M6" s="234"/>
      <c r="N6" s="229"/>
      <c r="O6" s="232"/>
      <c r="P6" s="137"/>
    </row>
    <row r="7" spans="1:16" s="45" customFormat="1" ht="77.25" customHeight="1">
      <c r="A7" s="234"/>
      <c r="B7" s="230"/>
      <c r="C7" s="234"/>
      <c r="D7" s="242"/>
      <c r="E7" s="234"/>
      <c r="F7" s="234"/>
      <c r="G7" s="236"/>
      <c r="H7" s="236"/>
      <c r="I7" s="180"/>
      <c r="J7" s="180"/>
      <c r="K7" s="180"/>
      <c r="L7" s="180"/>
      <c r="M7" s="234"/>
      <c r="N7" s="230"/>
      <c r="O7" s="232"/>
      <c r="P7" s="137"/>
    </row>
    <row r="8" spans="1:15" ht="41.25" customHeight="1">
      <c r="A8" s="238" t="s">
        <v>102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40"/>
      <c r="O8" s="233"/>
    </row>
    <row r="9" spans="1:15" ht="123.75" customHeight="1">
      <c r="A9" s="135" t="s">
        <v>417</v>
      </c>
      <c r="B9" s="49" t="s">
        <v>234</v>
      </c>
      <c r="C9" s="48" t="s">
        <v>93</v>
      </c>
      <c r="D9" s="1" t="s">
        <v>411</v>
      </c>
      <c r="E9" s="1" t="s">
        <v>414</v>
      </c>
      <c r="F9" s="134" t="s">
        <v>410</v>
      </c>
      <c r="G9" s="56">
        <v>225</v>
      </c>
      <c r="H9" s="56">
        <v>360</v>
      </c>
      <c r="I9" s="56">
        <v>340</v>
      </c>
      <c r="J9" s="52"/>
      <c r="K9" s="52"/>
      <c r="L9" s="52">
        <v>320.89</v>
      </c>
      <c r="M9" s="50">
        <f aca="true" t="shared" si="0" ref="M9:M15">COUNT(G9:L9)</f>
        <v>4</v>
      </c>
      <c r="N9" s="53">
        <f aca="true" t="shared" si="1" ref="N9:N15">STDEVA(G9:L9)/(SUM(G9:L9)/COUNTIF(G9:L9,"&gt;0"))</f>
        <v>0.19205209603729972</v>
      </c>
      <c r="O9" s="59">
        <f aca="true" t="shared" si="2" ref="O9:O15">1/M9*(SUM(G9:L9))</f>
        <v>311.47249999999997</v>
      </c>
    </row>
    <row r="10" spans="1:15" ht="126" customHeight="1">
      <c r="A10" s="135" t="s">
        <v>417</v>
      </c>
      <c r="B10" s="49" t="s">
        <v>235</v>
      </c>
      <c r="C10" s="48" t="s">
        <v>93</v>
      </c>
      <c r="D10" s="1" t="s">
        <v>412</v>
      </c>
      <c r="E10" s="1" t="s">
        <v>415</v>
      </c>
      <c r="F10" s="134" t="s">
        <v>410</v>
      </c>
      <c r="G10" s="56">
        <v>237</v>
      </c>
      <c r="H10" s="56">
        <v>360</v>
      </c>
      <c r="I10" s="56">
        <v>330</v>
      </c>
      <c r="J10" s="52">
        <v>301</v>
      </c>
      <c r="K10" s="52"/>
      <c r="L10" s="52"/>
      <c r="M10" s="50">
        <f t="shared" si="0"/>
        <v>4</v>
      </c>
      <c r="N10" s="53">
        <f t="shared" si="1"/>
        <v>0.17106405218893658</v>
      </c>
      <c r="O10" s="59">
        <f t="shared" si="2"/>
        <v>307</v>
      </c>
    </row>
    <row r="11" spans="1:15" ht="140.25" customHeight="1">
      <c r="A11" s="135" t="s">
        <v>417</v>
      </c>
      <c r="B11" s="49" t="s">
        <v>236</v>
      </c>
      <c r="C11" s="48" t="s">
        <v>93</v>
      </c>
      <c r="D11" s="1" t="s">
        <v>413</v>
      </c>
      <c r="E11" s="1" t="s">
        <v>416</v>
      </c>
      <c r="F11" s="134" t="s">
        <v>410</v>
      </c>
      <c r="G11" s="56">
        <v>237</v>
      </c>
      <c r="H11" s="56">
        <v>370</v>
      </c>
      <c r="I11" s="56">
        <v>310</v>
      </c>
      <c r="J11" s="52"/>
      <c r="K11" s="52"/>
      <c r="L11" s="52"/>
      <c r="M11" s="50">
        <f t="shared" si="0"/>
        <v>3</v>
      </c>
      <c r="N11" s="53">
        <f t="shared" si="1"/>
        <v>0.21790339875497117</v>
      </c>
      <c r="O11" s="59">
        <f t="shared" si="2"/>
        <v>305.66666666666663</v>
      </c>
    </row>
    <row r="12" spans="1:15" ht="129" customHeight="1">
      <c r="A12" s="48" t="s">
        <v>125</v>
      </c>
      <c r="B12" s="49" t="s">
        <v>57</v>
      </c>
      <c r="C12" s="48" t="s">
        <v>93</v>
      </c>
      <c r="D12" s="48" t="s">
        <v>187</v>
      </c>
      <c r="E12" s="50" t="s">
        <v>336</v>
      </c>
      <c r="F12" s="50" t="s">
        <v>119</v>
      </c>
      <c r="G12" s="56">
        <v>287.5</v>
      </c>
      <c r="H12" s="56">
        <v>450</v>
      </c>
      <c r="I12" s="56">
        <v>400</v>
      </c>
      <c r="J12" s="52"/>
      <c r="K12" s="52"/>
      <c r="L12" s="52">
        <v>384.74</v>
      </c>
      <c r="M12" s="50">
        <f t="shared" si="0"/>
        <v>4</v>
      </c>
      <c r="N12" s="53">
        <f t="shared" si="1"/>
        <v>0.17871922660809095</v>
      </c>
      <c r="O12" s="59">
        <f t="shared" si="2"/>
        <v>380.56</v>
      </c>
    </row>
    <row r="13" spans="1:15" ht="126" customHeight="1">
      <c r="A13" s="48" t="s">
        <v>138</v>
      </c>
      <c r="B13" s="49" t="s">
        <v>237</v>
      </c>
      <c r="C13" s="48" t="s">
        <v>93</v>
      </c>
      <c r="D13" s="48" t="s">
        <v>188</v>
      </c>
      <c r="E13" s="50" t="s">
        <v>337</v>
      </c>
      <c r="F13" s="50" t="s">
        <v>282</v>
      </c>
      <c r="G13" s="56">
        <v>384.62</v>
      </c>
      <c r="H13" s="56">
        <v>350</v>
      </c>
      <c r="I13" s="56">
        <v>440</v>
      </c>
      <c r="J13" s="52"/>
      <c r="K13" s="52"/>
      <c r="L13" s="52"/>
      <c r="M13" s="50">
        <f t="shared" si="0"/>
        <v>3</v>
      </c>
      <c r="N13" s="53">
        <f t="shared" si="1"/>
        <v>0.11594549593695165</v>
      </c>
      <c r="O13" s="59">
        <f t="shared" si="2"/>
        <v>391.53999999999996</v>
      </c>
    </row>
    <row r="14" spans="1:15" ht="126" customHeight="1">
      <c r="A14" s="48" t="s">
        <v>139</v>
      </c>
      <c r="B14" s="49" t="s">
        <v>237</v>
      </c>
      <c r="C14" s="48" t="s">
        <v>93</v>
      </c>
      <c r="D14" s="48" t="s">
        <v>188</v>
      </c>
      <c r="E14" s="50" t="s">
        <v>339</v>
      </c>
      <c r="F14" s="50" t="s">
        <v>282</v>
      </c>
      <c r="G14" s="56">
        <v>415.38</v>
      </c>
      <c r="H14" s="56">
        <v>350</v>
      </c>
      <c r="I14" s="56">
        <v>420</v>
      </c>
      <c r="J14" s="52"/>
      <c r="K14" s="52"/>
      <c r="L14" s="52"/>
      <c r="M14" s="50">
        <f t="shared" si="0"/>
        <v>3</v>
      </c>
      <c r="N14" s="53">
        <f t="shared" si="1"/>
        <v>0.09907974714257385</v>
      </c>
      <c r="O14" s="59">
        <f t="shared" si="2"/>
        <v>395.12666666666667</v>
      </c>
    </row>
    <row r="15" spans="1:15" ht="129.75" customHeight="1">
      <c r="A15" s="58" t="s">
        <v>162</v>
      </c>
      <c r="B15" s="49" t="s">
        <v>58</v>
      </c>
      <c r="C15" s="48" t="s">
        <v>93</v>
      </c>
      <c r="D15" s="48" t="s">
        <v>306</v>
      </c>
      <c r="E15" s="50" t="s">
        <v>338</v>
      </c>
      <c r="F15" s="50" t="s">
        <v>366</v>
      </c>
      <c r="G15" s="56"/>
      <c r="H15" s="56">
        <v>260</v>
      </c>
      <c r="I15" s="56">
        <v>260</v>
      </c>
      <c r="J15" s="52">
        <v>260</v>
      </c>
      <c r="K15" s="52">
        <v>191.3</v>
      </c>
      <c r="L15" s="52"/>
      <c r="M15" s="50">
        <f t="shared" si="0"/>
        <v>4</v>
      </c>
      <c r="N15" s="53">
        <f t="shared" si="1"/>
        <v>0.14145989910429355</v>
      </c>
      <c r="O15" s="59">
        <f t="shared" si="2"/>
        <v>242.825</v>
      </c>
    </row>
  </sheetData>
  <sheetProtection/>
  <mergeCells count="19">
    <mergeCell ref="N5:N7"/>
    <mergeCell ref="L6:L7"/>
    <mergeCell ref="H6:H7"/>
    <mergeCell ref="F5:F7"/>
    <mergeCell ref="D5:D7"/>
    <mergeCell ref="A5:A7"/>
    <mergeCell ref="J6:J7"/>
    <mergeCell ref="M5:M7"/>
    <mergeCell ref="I6:I7"/>
    <mergeCell ref="M1:N1"/>
    <mergeCell ref="A3:O3"/>
    <mergeCell ref="B5:B7"/>
    <mergeCell ref="O5:O8"/>
    <mergeCell ref="E5:E7"/>
    <mergeCell ref="G6:G7"/>
    <mergeCell ref="K6:K7"/>
    <mergeCell ref="C5:C7"/>
    <mergeCell ref="G5:L5"/>
    <mergeCell ref="A8:N8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5" zoomScaleNormal="75" zoomScalePageLayoutView="0" workbookViewId="0" topLeftCell="A31">
      <selection activeCell="M17" sqref="M17"/>
    </sheetView>
  </sheetViews>
  <sheetFormatPr defaultColWidth="9.140625" defaultRowHeight="15"/>
  <cols>
    <col min="1" max="1" width="15.8515625" style="43" customWidth="1"/>
    <col min="2" max="2" width="15.7109375" style="43" customWidth="1"/>
    <col min="3" max="3" width="11.140625" style="43" customWidth="1"/>
    <col min="4" max="4" width="53.00390625" style="43" customWidth="1"/>
    <col min="5" max="5" width="39.8515625" style="43" customWidth="1"/>
    <col min="6" max="6" width="13.8515625" style="43" customWidth="1"/>
    <col min="7" max="8" width="11.8515625" style="44" customWidth="1"/>
    <col min="9" max="9" width="13.28125" style="44" customWidth="1"/>
    <col min="10" max="18" width="13.140625" style="44" customWidth="1"/>
    <col min="19" max="19" width="11.140625" style="44" customWidth="1"/>
    <col min="20" max="20" width="12.140625" style="44" customWidth="1"/>
    <col min="21" max="21" width="18.28125" style="44" customWidth="1"/>
    <col min="22" max="22" width="13.7109375" style="136" customWidth="1"/>
    <col min="23" max="16384" width="9.140625" style="43" customWidth="1"/>
  </cols>
  <sheetData>
    <row r="1" spans="19:21" ht="19.5" customHeight="1">
      <c r="S1" s="227" t="s">
        <v>158</v>
      </c>
      <c r="T1" s="227"/>
      <c r="U1" s="227"/>
    </row>
    <row r="3" spans="1:21" ht="58.5" customHeight="1">
      <c r="A3" s="247" t="s">
        <v>528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2" s="45" customFormat="1" ht="41.25" customHeight="1">
      <c r="A4" s="234" t="s">
        <v>123</v>
      </c>
      <c r="B4" s="228" t="s">
        <v>223</v>
      </c>
      <c r="C4" s="234" t="s">
        <v>92</v>
      </c>
      <c r="D4" s="228" t="s">
        <v>185</v>
      </c>
      <c r="E4" s="234" t="s">
        <v>122</v>
      </c>
      <c r="F4" s="234" t="s">
        <v>80</v>
      </c>
      <c r="G4" s="237" t="s">
        <v>148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4" t="s">
        <v>128</v>
      </c>
      <c r="T4" s="228" t="s">
        <v>129</v>
      </c>
      <c r="U4" s="248" t="s">
        <v>529</v>
      </c>
      <c r="V4" s="137"/>
    </row>
    <row r="5" spans="1:22" s="45" customFormat="1" ht="53.25" customHeight="1">
      <c r="A5" s="234"/>
      <c r="B5" s="229"/>
      <c r="C5" s="234"/>
      <c r="D5" s="241"/>
      <c r="E5" s="234"/>
      <c r="F5" s="234"/>
      <c r="G5" s="235" t="s">
        <v>419</v>
      </c>
      <c r="H5" s="235" t="s">
        <v>461</v>
      </c>
      <c r="I5" s="235" t="s">
        <v>468</v>
      </c>
      <c r="J5" s="235" t="s">
        <v>480</v>
      </c>
      <c r="K5" s="235" t="s">
        <v>481</v>
      </c>
      <c r="L5" s="235" t="s">
        <v>482</v>
      </c>
      <c r="M5" s="235" t="s">
        <v>483</v>
      </c>
      <c r="N5" s="235"/>
      <c r="O5" s="235"/>
      <c r="P5" s="235"/>
      <c r="Q5" s="235"/>
      <c r="R5" s="235"/>
      <c r="S5" s="234"/>
      <c r="T5" s="229"/>
      <c r="U5" s="249"/>
      <c r="V5" s="137"/>
    </row>
    <row r="6" spans="1:22" s="45" customFormat="1" ht="72.75" customHeight="1">
      <c r="A6" s="234"/>
      <c r="B6" s="230"/>
      <c r="C6" s="234"/>
      <c r="D6" s="242"/>
      <c r="E6" s="234"/>
      <c r="F6" s="234"/>
      <c r="G6" s="236"/>
      <c r="H6" s="180"/>
      <c r="I6" s="180"/>
      <c r="J6" s="243"/>
      <c r="K6" s="243"/>
      <c r="L6" s="180"/>
      <c r="M6" s="180"/>
      <c r="N6" s="180"/>
      <c r="O6" s="180"/>
      <c r="P6" s="180"/>
      <c r="Q6" s="180"/>
      <c r="R6" s="180"/>
      <c r="S6" s="234"/>
      <c r="T6" s="230"/>
      <c r="U6" s="249"/>
      <c r="V6" s="137"/>
    </row>
    <row r="7" spans="1:21" ht="39" customHeight="1">
      <c r="A7" s="238" t="s">
        <v>248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6"/>
      <c r="U7" s="47"/>
    </row>
    <row r="8" spans="1:21" ht="125.25" customHeight="1">
      <c r="A8" s="48" t="s">
        <v>126</v>
      </c>
      <c r="B8" s="49" t="s">
        <v>59</v>
      </c>
      <c r="C8" s="48" t="s">
        <v>103</v>
      </c>
      <c r="D8" s="50" t="s">
        <v>47</v>
      </c>
      <c r="E8" s="50" t="s">
        <v>340</v>
      </c>
      <c r="F8" s="50" t="s">
        <v>283</v>
      </c>
      <c r="G8" s="51">
        <v>52</v>
      </c>
      <c r="H8" s="51">
        <v>48</v>
      </c>
      <c r="I8" s="51"/>
      <c r="J8" s="52"/>
      <c r="K8" s="92"/>
      <c r="L8" s="92"/>
      <c r="M8" s="92">
        <v>46.98</v>
      </c>
      <c r="N8" s="92"/>
      <c r="O8" s="92"/>
      <c r="P8" s="92"/>
      <c r="Q8" s="92"/>
      <c r="R8" s="92"/>
      <c r="S8" s="50">
        <f>COUNT(G8:R8)</f>
        <v>3</v>
      </c>
      <c r="T8" s="53">
        <f>STDEVA(G8:R8)/(SUM(G8:R8)/COUNTIF(G8:R8,"&gt;0"))</f>
        <v>0.05415685722092944</v>
      </c>
      <c r="U8" s="47">
        <f>1/S8*(SUM(G8:R8))</f>
        <v>48.993333333333325</v>
      </c>
    </row>
    <row r="9" spans="1:21" ht="123.75" customHeight="1">
      <c r="A9" s="48" t="s">
        <v>126</v>
      </c>
      <c r="B9" s="49" t="s">
        <v>59</v>
      </c>
      <c r="C9" s="48" t="s">
        <v>103</v>
      </c>
      <c r="D9" s="50" t="s">
        <v>46</v>
      </c>
      <c r="E9" s="50" t="s">
        <v>341</v>
      </c>
      <c r="F9" s="50" t="s">
        <v>283</v>
      </c>
      <c r="G9" s="51">
        <v>51</v>
      </c>
      <c r="H9" s="51">
        <v>45</v>
      </c>
      <c r="I9" s="51">
        <v>27</v>
      </c>
      <c r="J9" s="52"/>
      <c r="K9" s="92"/>
      <c r="L9" s="92"/>
      <c r="M9" s="92"/>
      <c r="N9" s="92"/>
      <c r="O9" s="92"/>
      <c r="P9" s="92"/>
      <c r="Q9" s="92"/>
      <c r="R9" s="92"/>
      <c r="S9" s="50">
        <f>COUNT(G9:R9)</f>
        <v>3</v>
      </c>
      <c r="T9" s="53">
        <f>STDEVA(G9:R9)/(SUM(G9:R9)/COUNTIF(G9:R9,"&gt;0"))</f>
        <v>0.3046340487023609</v>
      </c>
      <c r="U9" s="47">
        <f>1/S9*(SUM(G9:R9))</f>
        <v>41</v>
      </c>
    </row>
    <row r="10" spans="1:21" ht="123" customHeight="1">
      <c r="A10" s="48" t="s">
        <v>126</v>
      </c>
      <c r="B10" s="49" t="s">
        <v>59</v>
      </c>
      <c r="C10" s="48" t="s">
        <v>103</v>
      </c>
      <c r="D10" s="50" t="s">
        <v>46</v>
      </c>
      <c r="E10" s="50" t="s">
        <v>342</v>
      </c>
      <c r="F10" s="50" t="s">
        <v>284</v>
      </c>
      <c r="G10" s="51"/>
      <c r="H10" s="51">
        <v>52</v>
      </c>
      <c r="I10" s="51">
        <v>27</v>
      </c>
      <c r="J10" s="52">
        <v>40.81</v>
      </c>
      <c r="K10" s="92"/>
      <c r="L10" s="92"/>
      <c r="M10" s="92"/>
      <c r="N10" s="92"/>
      <c r="O10" s="92"/>
      <c r="P10" s="92"/>
      <c r="Q10" s="92"/>
      <c r="R10" s="92"/>
      <c r="S10" s="50">
        <f>COUNT(G10:R10)</f>
        <v>3</v>
      </c>
      <c r="T10" s="53">
        <f>STDEVA(G10:R10)/(SUM(G10:R10)/COUNTIF(G10:R10,"&gt;0"))</f>
        <v>0.313567993390304</v>
      </c>
      <c r="U10" s="47">
        <f>1/S10*(SUM(G10:R10))</f>
        <v>39.93666666666667</v>
      </c>
    </row>
    <row r="11" spans="1:21" ht="94.5" customHeight="1">
      <c r="A11" s="48" t="s">
        <v>126</v>
      </c>
      <c r="B11" s="49" t="s">
        <v>39</v>
      </c>
      <c r="C11" s="48" t="s">
        <v>103</v>
      </c>
      <c r="D11" s="50" t="s">
        <v>40</v>
      </c>
      <c r="E11" s="50" t="s">
        <v>343</v>
      </c>
      <c r="F11" s="50" t="s">
        <v>284</v>
      </c>
      <c r="G11" s="51"/>
      <c r="H11" s="51">
        <v>54</v>
      </c>
      <c r="I11" s="51"/>
      <c r="J11" s="52"/>
      <c r="K11" s="52">
        <v>42.6</v>
      </c>
      <c r="L11" s="52">
        <v>67.13</v>
      </c>
      <c r="M11" s="52"/>
      <c r="N11" s="52"/>
      <c r="O11" s="52"/>
      <c r="P11" s="52"/>
      <c r="Q11" s="52"/>
      <c r="R11" s="52"/>
      <c r="S11" s="50">
        <f>COUNT(G11:R11)</f>
        <v>3</v>
      </c>
      <c r="T11" s="53">
        <f>STDEVA(G11:R11)/(SUM(G11:R11)/COUNTIF(G11:R11,"&gt;0"))</f>
        <v>0.22491595806170564</v>
      </c>
      <c r="U11" s="47">
        <f>1/S11*(SUM(G11:R11))</f>
        <v>54.57666666666666</v>
      </c>
    </row>
    <row r="12" spans="1:21" ht="30.75" customHeight="1">
      <c r="A12" s="48"/>
      <c r="B12" s="49"/>
      <c r="C12" s="48"/>
      <c r="D12" s="50"/>
      <c r="E12" s="50"/>
      <c r="F12" s="50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0"/>
      <c r="T12" s="53"/>
      <c r="U12" s="52"/>
    </row>
    <row r="13" spans="1:21" ht="39.75" customHeight="1">
      <c r="A13" s="234" t="s">
        <v>123</v>
      </c>
      <c r="B13" s="228" t="s">
        <v>223</v>
      </c>
      <c r="C13" s="234" t="s">
        <v>92</v>
      </c>
      <c r="D13" s="228" t="s">
        <v>185</v>
      </c>
      <c r="E13" s="234" t="s">
        <v>122</v>
      </c>
      <c r="F13" s="234" t="s">
        <v>80</v>
      </c>
      <c r="G13" s="237" t="s">
        <v>148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28" t="s">
        <v>128</v>
      </c>
      <c r="T13" s="228" t="s">
        <v>129</v>
      </c>
      <c r="U13" s="248" t="s">
        <v>530</v>
      </c>
    </row>
    <row r="14" spans="1:25" ht="61.5" customHeight="1">
      <c r="A14" s="234"/>
      <c r="B14" s="229"/>
      <c r="C14" s="234"/>
      <c r="D14" s="241"/>
      <c r="E14" s="234"/>
      <c r="F14" s="234"/>
      <c r="G14" s="235" t="s">
        <v>419</v>
      </c>
      <c r="H14" s="235" t="s">
        <v>461</v>
      </c>
      <c r="I14" s="235" t="s">
        <v>486</v>
      </c>
      <c r="J14" s="235" t="s">
        <v>484</v>
      </c>
      <c r="K14" s="235" t="s">
        <v>485</v>
      </c>
      <c r="L14" s="235" t="s">
        <v>490</v>
      </c>
      <c r="M14" s="235" t="s">
        <v>476</v>
      </c>
      <c r="N14" s="235" t="s">
        <v>487</v>
      </c>
      <c r="O14" s="235" t="s">
        <v>488</v>
      </c>
      <c r="P14" s="235" t="s">
        <v>489</v>
      </c>
      <c r="Q14" s="235"/>
      <c r="R14" s="235"/>
      <c r="S14" s="229"/>
      <c r="T14" s="229"/>
      <c r="U14" s="248"/>
      <c r="Y14" s="255"/>
    </row>
    <row r="15" spans="1:25" ht="70.5" customHeight="1">
      <c r="A15" s="234"/>
      <c r="B15" s="230"/>
      <c r="C15" s="234"/>
      <c r="D15" s="242"/>
      <c r="E15" s="234"/>
      <c r="F15" s="234"/>
      <c r="G15" s="236"/>
      <c r="H15" s="180"/>
      <c r="I15" s="257"/>
      <c r="J15" s="244"/>
      <c r="K15" s="244"/>
      <c r="L15" s="244"/>
      <c r="M15" s="180"/>
      <c r="N15" s="180"/>
      <c r="O15" s="180"/>
      <c r="P15" s="180"/>
      <c r="Q15" s="180"/>
      <c r="R15" s="180"/>
      <c r="S15" s="230"/>
      <c r="T15" s="230"/>
      <c r="U15" s="248"/>
      <c r="Y15" s="256"/>
    </row>
    <row r="16" spans="1:21" ht="34.5" customHeight="1">
      <c r="A16" s="238" t="s">
        <v>249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6"/>
      <c r="U16" s="46"/>
    </row>
    <row r="17" spans="1:21" ht="143.25" customHeight="1">
      <c r="A17" s="48" t="s">
        <v>127</v>
      </c>
      <c r="B17" s="49" t="s">
        <v>60</v>
      </c>
      <c r="C17" s="48" t="s">
        <v>103</v>
      </c>
      <c r="D17" s="48" t="s">
        <v>45</v>
      </c>
      <c r="E17" s="134" t="s">
        <v>457</v>
      </c>
      <c r="F17" s="50" t="s">
        <v>283</v>
      </c>
      <c r="G17" s="51">
        <v>58</v>
      </c>
      <c r="H17" s="51">
        <v>52</v>
      </c>
      <c r="I17" s="52"/>
      <c r="J17" s="52">
        <v>31.65</v>
      </c>
      <c r="K17" s="52"/>
      <c r="L17" s="52"/>
      <c r="M17" s="52"/>
      <c r="N17" s="52"/>
      <c r="O17" s="52"/>
      <c r="P17" s="52"/>
      <c r="Q17" s="52"/>
      <c r="R17" s="52"/>
      <c r="S17" s="50">
        <f>COUNT(G17:R17)</f>
        <v>3</v>
      </c>
      <c r="T17" s="53">
        <f>STDEVA(G17:R17)/(SUM(G17:R17)/COUNTIF(G17:R17,"&gt;0"))</f>
        <v>0.2925004332650461</v>
      </c>
      <c r="U17" s="47">
        <f>1/S17*(SUM(G17:R17))</f>
        <v>47.21666666666667</v>
      </c>
    </row>
    <row r="18" spans="1:21" ht="140.25" customHeight="1">
      <c r="A18" s="48" t="s">
        <v>127</v>
      </c>
      <c r="B18" s="49" t="s">
        <v>60</v>
      </c>
      <c r="C18" s="48" t="s">
        <v>103</v>
      </c>
      <c r="D18" s="48" t="s">
        <v>44</v>
      </c>
      <c r="E18" s="134" t="s">
        <v>458</v>
      </c>
      <c r="F18" s="50" t="s">
        <v>285</v>
      </c>
      <c r="G18" s="51"/>
      <c r="H18" s="51">
        <v>60</v>
      </c>
      <c r="I18" s="52">
        <v>85</v>
      </c>
      <c r="J18" s="52"/>
      <c r="K18" s="52"/>
      <c r="L18" s="52"/>
      <c r="M18" s="52">
        <v>49.7</v>
      </c>
      <c r="N18" s="52"/>
      <c r="O18" s="52"/>
      <c r="P18" s="52"/>
      <c r="Q18" s="52"/>
      <c r="R18" s="52"/>
      <c r="S18" s="50">
        <f>COUNT(G18:R18)</f>
        <v>3</v>
      </c>
      <c r="T18" s="53">
        <f>STDEVA(G18:R18)/(SUM(G18:R18)/COUNTIF(G18:R18,"&gt;0"))</f>
        <v>0.2797066439282936</v>
      </c>
      <c r="U18" s="47">
        <f>1/S18*(SUM(G18:R18))</f>
        <v>64.89999999999999</v>
      </c>
    </row>
    <row r="19" spans="1:21" ht="179.25" customHeight="1">
      <c r="A19" s="48" t="s">
        <v>140</v>
      </c>
      <c r="B19" s="49" t="s">
        <v>61</v>
      </c>
      <c r="C19" s="48" t="s">
        <v>103</v>
      </c>
      <c r="D19" s="48" t="s">
        <v>49</v>
      </c>
      <c r="E19" s="50" t="s">
        <v>344</v>
      </c>
      <c r="F19" s="50" t="s">
        <v>285</v>
      </c>
      <c r="G19" s="51"/>
      <c r="H19" s="51">
        <v>120</v>
      </c>
      <c r="I19" s="52">
        <v>90</v>
      </c>
      <c r="J19" s="52"/>
      <c r="K19" s="52">
        <v>118.7</v>
      </c>
      <c r="L19" s="52"/>
      <c r="M19" s="52"/>
      <c r="N19" s="52">
        <v>57.7</v>
      </c>
      <c r="O19" s="52"/>
      <c r="P19" s="52"/>
      <c r="Q19" s="52"/>
      <c r="R19" s="52"/>
      <c r="S19" s="50">
        <f>COUNT(G19:R19)</f>
        <v>4</v>
      </c>
      <c r="T19" s="53">
        <f>STDEVA(G19:R19)/(SUM(G19:R19)/COUNTIF(G19:R19,"&gt;0"))</f>
        <v>0.30432787266225286</v>
      </c>
      <c r="U19" s="47">
        <f>1/S19*(SUM(G19:R19))</f>
        <v>96.6</v>
      </c>
    </row>
    <row r="20" spans="1:21" ht="180.75" customHeight="1">
      <c r="A20" s="48" t="s">
        <v>140</v>
      </c>
      <c r="B20" s="49" t="s">
        <v>61</v>
      </c>
      <c r="C20" s="48" t="s">
        <v>103</v>
      </c>
      <c r="D20" s="48" t="s">
        <v>48</v>
      </c>
      <c r="E20" s="50" t="s">
        <v>344</v>
      </c>
      <c r="F20" s="50" t="s">
        <v>285</v>
      </c>
      <c r="G20" s="51">
        <v>120</v>
      </c>
      <c r="H20" s="51">
        <v>120</v>
      </c>
      <c r="I20" s="52"/>
      <c r="J20" s="52"/>
      <c r="K20" s="52"/>
      <c r="L20" s="52"/>
      <c r="M20" s="52">
        <v>93.65</v>
      </c>
      <c r="N20" s="52"/>
      <c r="O20" s="52"/>
      <c r="P20" s="52">
        <v>130.69</v>
      </c>
      <c r="Q20" s="52"/>
      <c r="R20" s="52"/>
      <c r="S20" s="50">
        <f>COUNT(G20:R20)</f>
        <v>4</v>
      </c>
      <c r="T20" s="53">
        <f>STDEVA(G20:R20)/(SUM(G20:R20)/COUNTIF(G20:R20,"&gt;0"))</f>
        <v>0.13595893847935242</v>
      </c>
      <c r="U20" s="47">
        <f>1/S20*(SUM(G20:R20))</f>
        <v>116.085</v>
      </c>
    </row>
    <row r="21" spans="1:21" ht="153" customHeight="1">
      <c r="A21" s="54" t="s">
        <v>155</v>
      </c>
      <c r="B21" s="55" t="s">
        <v>65</v>
      </c>
      <c r="C21" s="54" t="s">
        <v>103</v>
      </c>
      <c r="D21" s="48" t="s">
        <v>38</v>
      </c>
      <c r="E21" s="50" t="s">
        <v>346</v>
      </c>
      <c r="F21" s="50" t="s">
        <v>289</v>
      </c>
      <c r="G21" s="51"/>
      <c r="H21" s="51"/>
      <c r="I21" s="52">
        <v>70</v>
      </c>
      <c r="J21" s="52"/>
      <c r="K21" s="52"/>
      <c r="L21" s="52">
        <v>49.97</v>
      </c>
      <c r="M21" s="52"/>
      <c r="N21" s="52"/>
      <c r="O21" s="52">
        <v>50.47</v>
      </c>
      <c r="P21" s="52"/>
      <c r="Q21" s="52"/>
      <c r="R21" s="52"/>
      <c r="S21" s="50">
        <f>COUNT(G21:R21)</f>
        <v>3</v>
      </c>
      <c r="T21" s="53">
        <f>STDEVA(G21:R21)/(SUM(G21:R21)/COUNTIF(G21:R21,"&gt;0"))</f>
        <v>0.2010571067868878</v>
      </c>
      <c r="U21" s="47">
        <f>1/S21*(SUM(G21:R21))</f>
        <v>56.81333333333333</v>
      </c>
    </row>
    <row r="22" spans="1:21" ht="29.25" customHeight="1">
      <c r="A22" s="48"/>
      <c r="B22" s="49"/>
      <c r="C22" s="48"/>
      <c r="D22" s="50"/>
      <c r="E22" s="50"/>
      <c r="F22" s="50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0"/>
      <c r="T22" s="53"/>
      <c r="U22" s="52"/>
    </row>
    <row r="23" spans="1:21" ht="25.5" customHeight="1">
      <c r="A23" s="234" t="s">
        <v>123</v>
      </c>
      <c r="B23" s="234" t="s">
        <v>223</v>
      </c>
      <c r="C23" s="234" t="s">
        <v>92</v>
      </c>
      <c r="D23" s="234" t="s">
        <v>185</v>
      </c>
      <c r="E23" s="234" t="s">
        <v>122</v>
      </c>
      <c r="F23" s="234" t="s">
        <v>80</v>
      </c>
      <c r="G23" s="237" t="s">
        <v>148</v>
      </c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4" t="s">
        <v>128</v>
      </c>
      <c r="T23" s="234" t="s">
        <v>129</v>
      </c>
      <c r="U23" s="248" t="s">
        <v>531</v>
      </c>
    </row>
    <row r="24" spans="1:21" ht="61.5" customHeight="1">
      <c r="A24" s="234"/>
      <c r="B24" s="234"/>
      <c r="C24" s="234"/>
      <c r="D24" s="254"/>
      <c r="E24" s="234"/>
      <c r="F24" s="234"/>
      <c r="G24" s="235" t="s">
        <v>419</v>
      </c>
      <c r="H24" s="250" t="s">
        <v>461</v>
      </c>
      <c r="I24" s="250" t="s">
        <v>491</v>
      </c>
      <c r="J24" s="235" t="s">
        <v>492</v>
      </c>
      <c r="K24" s="235" t="s">
        <v>493</v>
      </c>
      <c r="L24" s="235" t="s">
        <v>494</v>
      </c>
      <c r="M24" s="235" t="s">
        <v>481</v>
      </c>
      <c r="N24" s="235" t="s">
        <v>495</v>
      </c>
      <c r="O24" s="235" t="s">
        <v>482</v>
      </c>
      <c r="P24" s="235"/>
      <c r="Q24" s="154"/>
      <c r="R24" s="235"/>
      <c r="S24" s="234"/>
      <c r="T24" s="234"/>
      <c r="U24" s="249"/>
    </row>
    <row r="25" spans="1:21" ht="66.75" customHeight="1">
      <c r="A25" s="234"/>
      <c r="B25" s="234"/>
      <c r="C25" s="234"/>
      <c r="D25" s="254"/>
      <c r="E25" s="234"/>
      <c r="F25" s="234"/>
      <c r="G25" s="236"/>
      <c r="H25" s="251"/>
      <c r="I25" s="251"/>
      <c r="J25" s="243"/>
      <c r="K25" s="243"/>
      <c r="L25" s="243"/>
      <c r="M25" s="243"/>
      <c r="N25" s="180"/>
      <c r="O25" s="180"/>
      <c r="P25" s="244"/>
      <c r="Q25" s="155"/>
      <c r="R25" s="180"/>
      <c r="S25" s="234"/>
      <c r="T25" s="234"/>
      <c r="U25" s="249"/>
    </row>
    <row r="26" spans="1:21" ht="35.25" customHeight="1">
      <c r="A26" s="238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6"/>
      <c r="U26" s="46"/>
    </row>
    <row r="27" spans="1:21" ht="179.25" customHeight="1">
      <c r="A27" s="48" t="s">
        <v>130</v>
      </c>
      <c r="B27" s="49" t="s">
        <v>62</v>
      </c>
      <c r="C27" s="48" t="s">
        <v>93</v>
      </c>
      <c r="D27" s="48" t="s">
        <v>50</v>
      </c>
      <c r="E27" s="134" t="s">
        <v>420</v>
      </c>
      <c r="F27" s="50" t="s">
        <v>286</v>
      </c>
      <c r="G27" s="57">
        <v>200</v>
      </c>
      <c r="H27" s="57">
        <v>240</v>
      </c>
      <c r="I27" s="92"/>
      <c r="J27" s="92">
        <v>120</v>
      </c>
      <c r="K27" s="92"/>
      <c r="L27" s="92"/>
      <c r="M27" s="92">
        <v>132.06</v>
      </c>
      <c r="N27" s="92"/>
      <c r="O27" s="92">
        <v>237.8</v>
      </c>
      <c r="P27" s="92"/>
      <c r="Q27" s="92"/>
      <c r="R27" s="92"/>
      <c r="S27" s="50">
        <f>COUNT(G27:R27)</f>
        <v>5</v>
      </c>
      <c r="T27" s="53">
        <f>STDEVA(G27:R27)/(SUM(G27:R27)/COUNTIF(G27:R27,"&gt;0"))</f>
        <v>0.307260449757934</v>
      </c>
      <c r="U27" s="96">
        <f>1/S27*(SUM(G27:R27))</f>
        <v>185.97199999999998</v>
      </c>
    </row>
    <row r="28" spans="1:21" ht="150" customHeight="1">
      <c r="A28" s="48" t="s">
        <v>130</v>
      </c>
      <c r="B28" s="49" t="s">
        <v>62</v>
      </c>
      <c r="C28" s="48" t="s">
        <v>93</v>
      </c>
      <c r="D28" s="48" t="s">
        <v>43</v>
      </c>
      <c r="E28" s="134" t="s">
        <v>420</v>
      </c>
      <c r="F28" s="50" t="s">
        <v>287</v>
      </c>
      <c r="G28" s="57"/>
      <c r="H28" s="57">
        <v>240</v>
      </c>
      <c r="I28" s="92">
        <v>189.11</v>
      </c>
      <c r="J28" s="92"/>
      <c r="K28" s="92"/>
      <c r="L28" s="92"/>
      <c r="M28" s="92"/>
      <c r="N28" s="92">
        <v>214.4</v>
      </c>
      <c r="O28" s="92"/>
      <c r="Q28" s="92"/>
      <c r="R28" s="92"/>
      <c r="S28" s="50">
        <f>COUNT(G28:R28)</f>
        <v>3</v>
      </c>
      <c r="T28" s="53">
        <f>STDEVA(G28:R28)/(SUM(G28:R28)/COUNTIF(G28:R28,"&gt;0"))</f>
        <v>0.11862359884884345</v>
      </c>
      <c r="U28" s="96">
        <f>1/S28*(SUM(G28:R28))</f>
        <v>214.50333333333333</v>
      </c>
    </row>
    <row r="29" spans="1:21" ht="141.75" customHeight="1">
      <c r="A29" s="48" t="s">
        <v>131</v>
      </c>
      <c r="B29" s="49" t="s">
        <v>63</v>
      </c>
      <c r="C29" s="48" t="s">
        <v>93</v>
      </c>
      <c r="D29" s="48" t="s">
        <v>42</v>
      </c>
      <c r="E29" s="134" t="s">
        <v>460</v>
      </c>
      <c r="F29" s="50" t="s">
        <v>121</v>
      </c>
      <c r="G29" s="57"/>
      <c r="H29" s="57">
        <v>240</v>
      </c>
      <c r="I29" s="92"/>
      <c r="J29" s="92"/>
      <c r="K29" s="92">
        <v>171.71</v>
      </c>
      <c r="L29" s="92">
        <v>171.72</v>
      </c>
      <c r="M29" s="92"/>
      <c r="N29" s="92"/>
      <c r="O29" s="92"/>
      <c r="P29" s="92"/>
      <c r="Q29" s="92"/>
      <c r="R29" s="92"/>
      <c r="S29" s="50">
        <f>COUNT(G29:R29)</f>
        <v>3</v>
      </c>
      <c r="T29" s="53">
        <f>STDEVA(G29:R29)/(SUM(G29:R29)/COUNTIF(G29:R29,"&gt;0"))</f>
        <v>0.2027202755189632</v>
      </c>
      <c r="U29" s="96">
        <f>1/S29*(SUM(G29:R29))</f>
        <v>194.4766666666667</v>
      </c>
    </row>
    <row r="30" spans="1:21" ht="111" customHeight="1">
      <c r="A30" s="48" t="s">
        <v>131</v>
      </c>
      <c r="B30" s="49" t="s">
        <v>63</v>
      </c>
      <c r="C30" s="48" t="s">
        <v>93</v>
      </c>
      <c r="D30" s="48" t="s">
        <v>41</v>
      </c>
      <c r="E30" s="134" t="s">
        <v>459</v>
      </c>
      <c r="F30" s="50" t="s">
        <v>287</v>
      </c>
      <c r="G30" s="51">
        <v>260</v>
      </c>
      <c r="H30" s="57">
        <v>280</v>
      </c>
      <c r="I30" s="92"/>
      <c r="J30" s="92"/>
      <c r="K30" s="92"/>
      <c r="L30" s="92"/>
      <c r="M30" s="92"/>
      <c r="N30" s="92">
        <v>241.8</v>
      </c>
      <c r="O30" s="92"/>
      <c r="P30" s="92"/>
      <c r="Q30" s="92"/>
      <c r="R30" s="92"/>
      <c r="S30" s="50">
        <f>COUNT(G30:R30)</f>
        <v>3</v>
      </c>
      <c r="T30" s="53">
        <f>STDEVA(G30:R30)/(SUM(G30:R30)/COUNTIF(G30:R30,"&gt;0"))</f>
        <v>0.07331951939954981</v>
      </c>
      <c r="U30" s="96">
        <f>1/S30*(SUM(G30:R30))</f>
        <v>260.59999999999997</v>
      </c>
    </row>
    <row r="31" spans="1:21" ht="28.5" customHeight="1">
      <c r="A31" s="48"/>
      <c r="B31" s="49"/>
      <c r="C31" s="48"/>
      <c r="D31" s="50"/>
      <c r="E31" s="50"/>
      <c r="F31" s="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0"/>
      <c r="T31" s="53"/>
      <c r="U31" s="52"/>
    </row>
    <row r="32" spans="1:21" ht="29.25" customHeight="1">
      <c r="A32" s="234" t="s">
        <v>123</v>
      </c>
      <c r="B32" s="228" t="s">
        <v>223</v>
      </c>
      <c r="C32" s="234" t="s">
        <v>92</v>
      </c>
      <c r="D32" s="228" t="s">
        <v>185</v>
      </c>
      <c r="E32" s="234" t="s">
        <v>122</v>
      </c>
      <c r="F32" s="234" t="s">
        <v>80</v>
      </c>
      <c r="G32" s="237" t="s">
        <v>148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4" t="s">
        <v>128</v>
      </c>
      <c r="T32" s="228" t="s">
        <v>129</v>
      </c>
      <c r="U32" s="248" t="s">
        <v>532</v>
      </c>
    </row>
    <row r="33" spans="1:21" ht="61.5" customHeight="1">
      <c r="A33" s="234"/>
      <c r="B33" s="229"/>
      <c r="C33" s="234"/>
      <c r="D33" s="241"/>
      <c r="E33" s="234"/>
      <c r="F33" s="234"/>
      <c r="G33" s="235" t="s">
        <v>419</v>
      </c>
      <c r="H33" s="235" t="s">
        <v>461</v>
      </c>
      <c r="I33" s="235" t="s">
        <v>496</v>
      </c>
      <c r="J33" s="235" t="s">
        <v>497</v>
      </c>
      <c r="K33" s="235" t="s">
        <v>495</v>
      </c>
      <c r="L33" s="235"/>
      <c r="M33" s="235"/>
      <c r="N33" s="235"/>
      <c r="O33" s="235"/>
      <c r="P33" s="235"/>
      <c r="Q33" s="235"/>
      <c r="R33" s="235"/>
      <c r="S33" s="234"/>
      <c r="T33" s="229"/>
      <c r="U33" s="249"/>
    </row>
    <row r="34" spans="1:21" ht="69.75" customHeight="1">
      <c r="A34" s="234"/>
      <c r="B34" s="230"/>
      <c r="C34" s="234"/>
      <c r="D34" s="242"/>
      <c r="E34" s="234"/>
      <c r="F34" s="234"/>
      <c r="G34" s="236"/>
      <c r="H34" s="253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234"/>
      <c r="T34" s="230"/>
      <c r="U34" s="249"/>
    </row>
    <row r="35" spans="1:21" ht="45.75" customHeight="1">
      <c r="A35" s="238" t="s">
        <v>178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6"/>
      <c r="U35" s="46"/>
    </row>
    <row r="36" spans="1:21" ht="169.5" customHeight="1">
      <c r="A36" s="48" t="s">
        <v>132</v>
      </c>
      <c r="B36" s="49" t="s">
        <v>238</v>
      </c>
      <c r="C36" s="48" t="s">
        <v>93</v>
      </c>
      <c r="D36" s="48" t="s">
        <v>305</v>
      </c>
      <c r="E36" s="50" t="s">
        <v>345</v>
      </c>
      <c r="F36" s="50" t="s">
        <v>120</v>
      </c>
      <c r="G36" s="51">
        <v>530</v>
      </c>
      <c r="H36" s="51">
        <v>400</v>
      </c>
      <c r="I36" s="52"/>
      <c r="J36" s="52">
        <v>381</v>
      </c>
      <c r="K36" s="52"/>
      <c r="M36" s="52"/>
      <c r="N36" s="52"/>
      <c r="O36" s="52"/>
      <c r="P36" s="52"/>
      <c r="Q36" s="52"/>
      <c r="R36" s="52"/>
      <c r="S36" s="50">
        <f>COUNT(G36:R36)</f>
        <v>3</v>
      </c>
      <c r="T36" s="53">
        <f>STDEVA(G36:R36)/(SUM(G36:R36)/COUNTIF(G36:R36,"&gt;0"))</f>
        <v>0.1855805613083789</v>
      </c>
      <c r="U36" s="47">
        <f>1/S36*(SUM(G36:R36))</f>
        <v>437</v>
      </c>
    </row>
    <row r="37" spans="1:21" ht="112.5" customHeight="1">
      <c r="A37" s="48" t="s">
        <v>422</v>
      </c>
      <c r="B37" s="49" t="s">
        <v>64</v>
      </c>
      <c r="C37" s="48" t="s">
        <v>93</v>
      </c>
      <c r="D37" s="69" t="s">
        <v>288</v>
      </c>
      <c r="E37" s="50" t="s">
        <v>421</v>
      </c>
      <c r="F37" s="50" t="s">
        <v>121</v>
      </c>
      <c r="G37" s="51">
        <v>460</v>
      </c>
      <c r="H37" s="51">
        <v>500</v>
      </c>
      <c r="I37" s="52">
        <v>565.53</v>
      </c>
      <c r="J37" s="52"/>
      <c r="K37" s="52">
        <v>416</v>
      </c>
      <c r="L37" s="52"/>
      <c r="M37" s="52"/>
      <c r="N37" s="52"/>
      <c r="O37" s="52"/>
      <c r="P37" s="52"/>
      <c r="Q37" s="52"/>
      <c r="R37" s="52"/>
      <c r="S37" s="50">
        <f>COUNT(G37:R37)</f>
        <v>4</v>
      </c>
      <c r="T37" s="53">
        <f>STDEVA(G37:R37)/(SUM(G37:R37)/COUNTIF(G37:R37,"&gt;0"))</f>
        <v>0.13081787605249845</v>
      </c>
      <c r="U37" s="47">
        <f>1/S37*(SUM(G37:R37))</f>
        <v>485.3825</v>
      </c>
    </row>
    <row r="40" spans="1:21" ht="1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1:21" ht="15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1:21" ht="15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</sheetData>
  <sheetProtection/>
  <mergeCells count="95">
    <mergeCell ref="O33:O34"/>
    <mergeCell ref="P33:P34"/>
    <mergeCell ref="Q33:Q34"/>
    <mergeCell ref="P5:P6"/>
    <mergeCell ref="P14:P15"/>
    <mergeCell ref="N14:N15"/>
    <mergeCell ref="G23:R23"/>
    <mergeCell ref="O14:O15"/>
    <mergeCell ref="P24:P25"/>
    <mergeCell ref="G24:G25"/>
    <mergeCell ref="T32:T34"/>
    <mergeCell ref="I33:I34"/>
    <mergeCell ref="A16:T16"/>
    <mergeCell ref="R33:R34"/>
    <mergeCell ref="L33:L34"/>
    <mergeCell ref="J33:J34"/>
    <mergeCell ref="K33:K34"/>
    <mergeCell ref="N33:N34"/>
    <mergeCell ref="O24:O25"/>
    <mergeCell ref="M33:M34"/>
    <mergeCell ref="E23:E25"/>
    <mergeCell ref="J14:J15"/>
    <mergeCell ref="U13:U15"/>
    <mergeCell ref="S23:S25"/>
    <mergeCell ref="K14:K15"/>
    <mergeCell ref="R24:R25"/>
    <mergeCell ref="S13:S15"/>
    <mergeCell ref="Q14:Q15"/>
    <mergeCell ref="R14:R15"/>
    <mergeCell ref="G14:G15"/>
    <mergeCell ref="A13:A15"/>
    <mergeCell ref="B13:B15"/>
    <mergeCell ref="H14:H15"/>
    <mergeCell ref="G13:R13"/>
    <mergeCell ref="M14:M15"/>
    <mergeCell ref="Y14:Y15"/>
    <mergeCell ref="F13:F15"/>
    <mergeCell ref="I14:I15"/>
    <mergeCell ref="A26:T26"/>
    <mergeCell ref="J24:J25"/>
    <mergeCell ref="K24:K25"/>
    <mergeCell ref="D23:D25"/>
    <mergeCell ref="C23:C25"/>
    <mergeCell ref="U23:U25"/>
    <mergeCell ref="M24:M25"/>
    <mergeCell ref="I24:I25"/>
    <mergeCell ref="N24:N25"/>
    <mergeCell ref="A23:A25"/>
    <mergeCell ref="B23:B25"/>
    <mergeCell ref="F23:F25"/>
    <mergeCell ref="H24:H25"/>
    <mergeCell ref="A40:U42"/>
    <mergeCell ref="A35:T35"/>
    <mergeCell ref="U32:U34"/>
    <mergeCell ref="S32:S34"/>
    <mergeCell ref="A32:A34"/>
    <mergeCell ref="H33:H34"/>
    <mergeCell ref="G33:G34"/>
    <mergeCell ref="G32:R32"/>
    <mergeCell ref="B32:B34"/>
    <mergeCell ref="D32:D34"/>
    <mergeCell ref="S1:U1"/>
    <mergeCell ref="A3:U3"/>
    <mergeCell ref="A4:A6"/>
    <mergeCell ref="C4:C6"/>
    <mergeCell ref="E4:E6"/>
    <mergeCell ref="T23:T25"/>
    <mergeCell ref="U4:U6"/>
    <mergeCell ref="S4:S6"/>
    <mergeCell ref="G4:R4"/>
    <mergeCell ref="B4:B6"/>
    <mergeCell ref="N5:N6"/>
    <mergeCell ref="J5:J6"/>
    <mergeCell ref="Q5:Q6"/>
    <mergeCell ref="D4:D6"/>
    <mergeCell ref="T4:T6"/>
    <mergeCell ref="O5:O6"/>
    <mergeCell ref="C13:C15"/>
    <mergeCell ref="F4:F6"/>
    <mergeCell ref="M5:M6"/>
    <mergeCell ref="R5:R6"/>
    <mergeCell ref="K5:K6"/>
    <mergeCell ref="A7:T7"/>
    <mergeCell ref="D13:D15"/>
    <mergeCell ref="T13:T15"/>
    <mergeCell ref="C32:C34"/>
    <mergeCell ref="L24:L25"/>
    <mergeCell ref="G5:G6"/>
    <mergeCell ref="I5:I6"/>
    <mergeCell ref="E32:E34"/>
    <mergeCell ref="L14:L15"/>
    <mergeCell ref="E13:E15"/>
    <mergeCell ref="H5:H6"/>
    <mergeCell ref="F32:F34"/>
    <mergeCell ref="L5:L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0"/>
  <sheetViews>
    <sheetView zoomScale="75" zoomScaleNormal="75" zoomScalePageLayoutView="0" workbookViewId="0" topLeftCell="F1">
      <selection activeCell="AB58" sqref="AB58"/>
    </sheetView>
  </sheetViews>
  <sheetFormatPr defaultColWidth="9.140625" defaultRowHeight="15"/>
  <cols>
    <col min="1" max="1" width="30.7109375" style="97" customWidth="1"/>
    <col min="2" max="2" width="13.00390625" style="97" customWidth="1"/>
    <col min="3" max="3" width="7.28125" style="97" customWidth="1"/>
    <col min="4" max="4" width="39.28125" style="98" customWidth="1"/>
    <col min="5" max="5" width="56.421875" style="97" customWidth="1"/>
    <col min="6" max="6" width="27.28125" style="97" customWidth="1"/>
    <col min="7" max="7" width="16.7109375" style="99" customWidth="1"/>
    <col min="8" max="8" width="17.00390625" style="99" customWidth="1"/>
    <col min="9" max="9" width="13.421875" style="99" customWidth="1"/>
    <col min="10" max="10" width="17.140625" style="99" customWidth="1"/>
    <col min="11" max="11" width="15.57421875" style="99" customWidth="1"/>
    <col min="12" max="12" width="15.7109375" style="99" customWidth="1"/>
    <col min="13" max="13" width="15.8515625" style="99" customWidth="1"/>
    <col min="14" max="14" width="13.8515625" style="99" customWidth="1"/>
    <col min="15" max="16" width="14.28125" style="99" customWidth="1"/>
    <col min="17" max="17" width="15.28125" style="99" customWidth="1"/>
    <col min="18" max="18" width="12.8515625" style="99" customWidth="1"/>
    <col min="19" max="19" width="7.421875" style="99" customWidth="1"/>
    <col min="20" max="20" width="11.00390625" style="99" customWidth="1"/>
    <col min="21" max="21" width="19.421875" style="99" customWidth="1"/>
    <col min="22" max="16384" width="9.140625" style="97" customWidth="1"/>
  </cols>
  <sheetData>
    <row r="1" spans="19:21" ht="19.5" customHeight="1">
      <c r="S1" s="258" t="s">
        <v>154</v>
      </c>
      <c r="T1" s="258"/>
      <c r="U1" s="258"/>
    </row>
    <row r="2" ht="15" customHeight="1"/>
    <row r="3" spans="1:21" ht="39" customHeight="1">
      <c r="A3" s="247" t="s">
        <v>533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</row>
    <row r="4" spans="1:21" s="98" customFormat="1" ht="24.75" customHeight="1">
      <c r="A4" s="262" t="s">
        <v>123</v>
      </c>
      <c r="B4" s="262" t="s">
        <v>223</v>
      </c>
      <c r="C4" s="262" t="s">
        <v>92</v>
      </c>
      <c r="D4" s="262" t="s">
        <v>185</v>
      </c>
      <c r="E4" s="262" t="s">
        <v>122</v>
      </c>
      <c r="F4" s="262" t="s">
        <v>79</v>
      </c>
      <c r="G4" s="259" t="s">
        <v>148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62" t="s">
        <v>128</v>
      </c>
      <c r="T4" s="262" t="s">
        <v>129</v>
      </c>
      <c r="U4" s="260" t="s">
        <v>521</v>
      </c>
    </row>
    <row r="5" spans="1:21" s="98" customFormat="1" ht="185.25" customHeight="1">
      <c r="A5" s="263"/>
      <c r="B5" s="263"/>
      <c r="C5" s="263"/>
      <c r="D5" s="263"/>
      <c r="E5" s="263"/>
      <c r="F5" s="263"/>
      <c r="G5" s="100" t="s">
        <v>419</v>
      </c>
      <c r="H5" s="100" t="s">
        <v>461</v>
      </c>
      <c r="I5" s="100" t="s">
        <v>468</v>
      </c>
      <c r="J5" s="100" t="s">
        <v>498</v>
      </c>
      <c r="K5" s="100" t="s">
        <v>499</v>
      </c>
      <c r="L5" s="100" t="s">
        <v>500</v>
      </c>
      <c r="M5" s="100" t="s">
        <v>501</v>
      </c>
      <c r="N5" s="100" t="s">
        <v>502</v>
      </c>
      <c r="O5" s="100"/>
      <c r="P5" s="100"/>
      <c r="Q5" s="100"/>
      <c r="R5" s="100"/>
      <c r="S5" s="263"/>
      <c r="T5" s="263"/>
      <c r="U5" s="261"/>
    </row>
    <row r="6" spans="1:21" s="102" customFormat="1" ht="35.25" customHeight="1">
      <c r="A6" s="266" t="s">
        <v>104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2"/>
      <c r="U6" s="101"/>
    </row>
    <row r="7" spans="1:21" s="102" customFormat="1" ht="108" customHeight="1">
      <c r="A7" s="103" t="s">
        <v>105</v>
      </c>
      <c r="B7" s="104" t="s">
        <v>239</v>
      </c>
      <c r="C7" s="103" t="s">
        <v>93</v>
      </c>
      <c r="D7" s="103" t="s">
        <v>198</v>
      </c>
      <c r="E7" s="105" t="s">
        <v>15</v>
      </c>
      <c r="F7" s="105" t="s">
        <v>290</v>
      </c>
      <c r="G7" s="106">
        <v>63</v>
      </c>
      <c r="H7" s="106">
        <v>60</v>
      </c>
      <c r="I7" s="107">
        <v>29</v>
      </c>
      <c r="J7" s="108">
        <v>43</v>
      </c>
      <c r="K7" s="108"/>
      <c r="L7" s="108"/>
      <c r="M7" s="108"/>
      <c r="N7" s="108"/>
      <c r="O7" s="108"/>
      <c r="P7" s="108"/>
      <c r="Q7" s="108"/>
      <c r="R7" s="108"/>
      <c r="S7" s="105">
        <f aca="true" t="shared" si="0" ref="S7:S17">COUNT(G7:R7)</f>
        <v>4</v>
      </c>
      <c r="T7" s="109">
        <f aca="true" t="shared" si="1" ref="T7:T17">STDEVA(G7:R7)/(SUM(G7:R7)/COUNTIF(G7:R7,"&gt;0"))</f>
        <v>0.3249302425178971</v>
      </c>
      <c r="U7" s="110">
        <f aca="true" t="shared" si="2" ref="U7:U17">1/S7*(SUM(G7:R7))</f>
        <v>48.75</v>
      </c>
    </row>
    <row r="8" spans="1:21" s="102" customFormat="1" ht="98.25" customHeight="1">
      <c r="A8" s="103" t="s">
        <v>141</v>
      </c>
      <c r="B8" s="104" t="s">
        <v>240</v>
      </c>
      <c r="C8" s="103" t="s">
        <v>93</v>
      </c>
      <c r="D8" s="103" t="s">
        <v>199</v>
      </c>
      <c r="E8" s="105" t="s">
        <v>356</v>
      </c>
      <c r="F8" s="105" t="s">
        <v>290</v>
      </c>
      <c r="G8" s="106">
        <v>36</v>
      </c>
      <c r="H8" s="106"/>
      <c r="I8" s="107"/>
      <c r="J8" s="108"/>
      <c r="K8" s="108"/>
      <c r="L8" s="108"/>
      <c r="M8" s="108">
        <v>28</v>
      </c>
      <c r="N8" s="108">
        <v>42.57</v>
      </c>
      <c r="O8" s="108"/>
      <c r="P8" s="108"/>
      <c r="Q8" s="108"/>
      <c r="R8" s="108"/>
      <c r="S8" s="105">
        <f t="shared" si="0"/>
        <v>3</v>
      </c>
      <c r="T8" s="109">
        <f t="shared" si="1"/>
        <v>0.20540545545432876</v>
      </c>
      <c r="U8" s="110">
        <f t="shared" si="2"/>
        <v>35.523333333333326</v>
      </c>
    </row>
    <row r="9" spans="1:21" s="111" customFormat="1" ht="84" customHeight="1">
      <c r="A9" s="103" t="s">
        <v>106</v>
      </c>
      <c r="B9" s="104" t="s">
        <v>241</v>
      </c>
      <c r="C9" s="103" t="s">
        <v>93</v>
      </c>
      <c r="D9" s="103" t="s">
        <v>367</v>
      </c>
      <c r="E9" s="105" t="s">
        <v>16</v>
      </c>
      <c r="F9" s="105" t="s">
        <v>290</v>
      </c>
      <c r="G9" s="106"/>
      <c r="H9" s="106"/>
      <c r="I9" s="107">
        <v>17</v>
      </c>
      <c r="J9" s="108">
        <v>22.5</v>
      </c>
      <c r="K9" s="108">
        <v>21</v>
      </c>
      <c r="L9" s="108">
        <v>35</v>
      </c>
      <c r="M9" s="108"/>
      <c r="N9" s="108"/>
      <c r="O9" s="108"/>
      <c r="P9" s="108"/>
      <c r="Q9" s="108"/>
      <c r="R9" s="108"/>
      <c r="S9" s="105">
        <f t="shared" si="0"/>
        <v>4</v>
      </c>
      <c r="T9" s="109">
        <f t="shared" si="1"/>
        <v>0.325506832308112</v>
      </c>
      <c r="U9" s="110">
        <f t="shared" si="2"/>
        <v>23.875</v>
      </c>
    </row>
    <row r="10" spans="1:21" s="102" customFormat="1" ht="103.5" customHeight="1">
      <c r="A10" s="103" t="s">
        <v>107</v>
      </c>
      <c r="B10" s="104" t="s">
        <v>66</v>
      </c>
      <c r="C10" s="103" t="s">
        <v>93</v>
      </c>
      <c r="D10" s="103" t="s">
        <v>200</v>
      </c>
      <c r="E10" s="105" t="s">
        <v>357</v>
      </c>
      <c r="F10" s="105" t="s">
        <v>290</v>
      </c>
      <c r="G10" s="106">
        <v>38</v>
      </c>
      <c r="H10" s="106">
        <v>40</v>
      </c>
      <c r="I10" s="107"/>
      <c r="J10" s="112"/>
      <c r="K10" s="112"/>
      <c r="L10" s="108">
        <v>35</v>
      </c>
      <c r="M10" s="108"/>
      <c r="N10" s="108"/>
      <c r="O10" s="108"/>
      <c r="P10" s="108"/>
      <c r="Q10" s="108"/>
      <c r="R10" s="108"/>
      <c r="S10" s="105">
        <f t="shared" si="0"/>
        <v>3</v>
      </c>
      <c r="T10" s="109">
        <f t="shared" si="1"/>
        <v>0.06681269411744026</v>
      </c>
      <c r="U10" s="110">
        <f t="shared" si="2"/>
        <v>37.666666666666664</v>
      </c>
    </row>
    <row r="11" spans="1:21" s="102" customFormat="1" ht="120.75" customHeight="1">
      <c r="A11" s="103" t="s">
        <v>142</v>
      </c>
      <c r="B11" s="104" t="s">
        <v>242</v>
      </c>
      <c r="C11" s="103" t="s">
        <v>93</v>
      </c>
      <c r="D11" s="103" t="s">
        <v>201</v>
      </c>
      <c r="E11" s="105" t="s">
        <v>358</v>
      </c>
      <c r="F11" s="105" t="s">
        <v>290</v>
      </c>
      <c r="G11" s="106">
        <v>28</v>
      </c>
      <c r="H11" s="106">
        <v>35</v>
      </c>
      <c r="I11" s="107"/>
      <c r="J11" s="112">
        <v>18.7</v>
      </c>
      <c r="K11" s="112">
        <v>18</v>
      </c>
      <c r="L11" s="108"/>
      <c r="M11" s="108"/>
      <c r="N11" s="108"/>
      <c r="O11" s="108"/>
      <c r="P11" s="108"/>
      <c r="Q11" s="108"/>
      <c r="R11" s="108"/>
      <c r="S11" s="105">
        <f t="shared" si="0"/>
        <v>4</v>
      </c>
      <c r="T11" s="109">
        <f t="shared" si="1"/>
        <v>0.32566556543049663</v>
      </c>
      <c r="U11" s="110">
        <f t="shared" si="2"/>
        <v>24.925</v>
      </c>
    </row>
    <row r="12" spans="1:21" s="102" customFormat="1" ht="118.5" customHeight="1">
      <c r="A12" s="103" t="s">
        <v>142</v>
      </c>
      <c r="B12" s="104" t="s">
        <v>243</v>
      </c>
      <c r="C12" s="103" t="s">
        <v>93</v>
      </c>
      <c r="D12" s="103" t="s">
        <v>201</v>
      </c>
      <c r="E12" s="105" t="s">
        <v>359</v>
      </c>
      <c r="F12" s="105" t="s">
        <v>290</v>
      </c>
      <c r="G12" s="106">
        <v>28</v>
      </c>
      <c r="H12" s="106">
        <v>35</v>
      </c>
      <c r="I12" s="107">
        <v>18</v>
      </c>
      <c r="J12" s="112">
        <v>18.9</v>
      </c>
      <c r="K12" s="112">
        <v>18</v>
      </c>
      <c r="L12" s="108"/>
      <c r="M12" s="108"/>
      <c r="N12" s="108"/>
      <c r="O12" s="108"/>
      <c r="P12" s="108"/>
      <c r="Q12" s="108"/>
      <c r="R12" s="108"/>
      <c r="S12" s="105">
        <f t="shared" si="0"/>
        <v>5</v>
      </c>
      <c r="T12" s="109">
        <f t="shared" si="1"/>
        <v>0.32445381212198143</v>
      </c>
      <c r="U12" s="110">
        <f t="shared" si="2"/>
        <v>23.580000000000002</v>
      </c>
    </row>
    <row r="13" spans="1:21" s="102" customFormat="1" ht="181.5" customHeight="1">
      <c r="A13" s="103" t="s">
        <v>167</v>
      </c>
      <c r="B13" s="104" t="s">
        <v>67</v>
      </c>
      <c r="C13" s="103" t="s">
        <v>93</v>
      </c>
      <c r="D13" s="113" t="s">
        <v>202</v>
      </c>
      <c r="E13" s="105" t="s">
        <v>360</v>
      </c>
      <c r="F13" s="105" t="s">
        <v>290</v>
      </c>
      <c r="G13" s="106">
        <v>28</v>
      </c>
      <c r="H13" s="106">
        <v>35</v>
      </c>
      <c r="I13" s="107">
        <v>17</v>
      </c>
      <c r="J13" s="112">
        <v>20</v>
      </c>
      <c r="K13" s="112"/>
      <c r="L13" s="108"/>
      <c r="M13" s="108"/>
      <c r="N13" s="108"/>
      <c r="O13" s="108"/>
      <c r="P13" s="108"/>
      <c r="Q13" s="108"/>
      <c r="R13" s="108"/>
      <c r="S13" s="105">
        <f t="shared" si="0"/>
        <v>4</v>
      </c>
      <c r="T13" s="109">
        <f t="shared" si="1"/>
        <v>0.32496153618543844</v>
      </c>
      <c r="U13" s="110">
        <f t="shared" si="2"/>
        <v>25</v>
      </c>
    </row>
    <row r="14" spans="1:21" s="102" customFormat="1" ht="152.25" customHeight="1">
      <c r="A14" s="103" t="s">
        <v>168</v>
      </c>
      <c r="B14" s="104" t="s">
        <v>244</v>
      </c>
      <c r="C14" s="103" t="s">
        <v>93</v>
      </c>
      <c r="D14" s="103" t="s">
        <v>203</v>
      </c>
      <c r="E14" s="105" t="s">
        <v>361</v>
      </c>
      <c r="F14" s="105" t="s">
        <v>290</v>
      </c>
      <c r="G14" s="106">
        <v>90</v>
      </c>
      <c r="H14" s="106">
        <v>80</v>
      </c>
      <c r="I14" s="107"/>
      <c r="J14" s="114">
        <v>53.5</v>
      </c>
      <c r="K14" s="114"/>
      <c r="L14" s="108"/>
      <c r="M14" s="108"/>
      <c r="N14" s="108"/>
      <c r="O14" s="108"/>
      <c r="P14" s="108"/>
      <c r="Q14" s="108"/>
      <c r="R14" s="108"/>
      <c r="S14" s="105">
        <f t="shared" si="0"/>
        <v>3</v>
      </c>
      <c r="T14" s="109">
        <f t="shared" si="1"/>
        <v>0.25317229683033576</v>
      </c>
      <c r="U14" s="110">
        <f t="shared" si="2"/>
        <v>74.5</v>
      </c>
    </row>
    <row r="15" spans="1:21" s="102" customFormat="1" ht="75" customHeight="1">
      <c r="A15" s="103" t="s">
        <v>143</v>
      </c>
      <c r="B15" s="104" t="s">
        <v>245</v>
      </c>
      <c r="C15" s="103" t="s">
        <v>93</v>
      </c>
      <c r="D15" s="103" t="s">
        <v>204</v>
      </c>
      <c r="E15" s="105" t="s">
        <v>362</v>
      </c>
      <c r="F15" s="105" t="s">
        <v>290</v>
      </c>
      <c r="G15" s="106">
        <v>180</v>
      </c>
      <c r="H15" s="106">
        <v>170</v>
      </c>
      <c r="I15" s="107"/>
      <c r="J15" s="114">
        <v>85.3</v>
      </c>
      <c r="K15" s="114"/>
      <c r="L15" s="108">
        <v>128</v>
      </c>
      <c r="M15" s="108"/>
      <c r="N15" s="108"/>
      <c r="O15" s="108"/>
      <c r="P15" s="108"/>
      <c r="Q15" s="108"/>
      <c r="R15" s="115"/>
      <c r="S15" s="105">
        <f t="shared" si="0"/>
        <v>4</v>
      </c>
      <c r="T15" s="109">
        <f t="shared" si="1"/>
        <v>0.30771144855949245</v>
      </c>
      <c r="U15" s="110">
        <f t="shared" si="2"/>
        <v>140.825</v>
      </c>
    </row>
    <row r="16" spans="1:21" s="111" customFormat="1" ht="98.25" customHeight="1">
      <c r="A16" s="103" t="s">
        <v>1</v>
      </c>
      <c r="B16" s="104" t="s">
        <v>246</v>
      </c>
      <c r="C16" s="103" t="s">
        <v>93</v>
      </c>
      <c r="D16" s="103" t="s">
        <v>205</v>
      </c>
      <c r="E16" s="105" t="s">
        <v>363</v>
      </c>
      <c r="F16" s="105" t="s">
        <v>290</v>
      </c>
      <c r="G16" s="106">
        <v>40</v>
      </c>
      <c r="H16" s="106">
        <v>45</v>
      </c>
      <c r="I16" s="107">
        <v>25</v>
      </c>
      <c r="J16" s="116">
        <v>28.6</v>
      </c>
      <c r="K16" s="112">
        <v>36</v>
      </c>
      <c r="L16" s="108"/>
      <c r="M16" s="108"/>
      <c r="N16" s="108"/>
      <c r="O16" s="108"/>
      <c r="P16" s="108"/>
      <c r="Q16" s="108"/>
      <c r="R16" s="108"/>
      <c r="S16" s="105">
        <f t="shared" si="0"/>
        <v>5</v>
      </c>
      <c r="T16" s="109">
        <f t="shared" si="1"/>
        <v>0.23393372459334702</v>
      </c>
      <c r="U16" s="110">
        <f t="shared" si="2"/>
        <v>34.92</v>
      </c>
    </row>
    <row r="17" spans="1:21" s="102" customFormat="1" ht="144.75" customHeight="1">
      <c r="A17" s="138" t="s">
        <v>424</v>
      </c>
      <c r="B17" s="139" t="s">
        <v>68</v>
      </c>
      <c r="C17" s="140" t="s">
        <v>93</v>
      </c>
      <c r="D17" s="138" t="s">
        <v>425</v>
      </c>
      <c r="E17" s="141" t="s">
        <v>423</v>
      </c>
      <c r="F17" s="105" t="s">
        <v>36</v>
      </c>
      <c r="G17" s="106">
        <v>30</v>
      </c>
      <c r="H17" s="106">
        <v>35</v>
      </c>
      <c r="I17" s="107"/>
      <c r="J17" s="114">
        <v>24.94</v>
      </c>
      <c r="K17" s="112"/>
      <c r="L17" s="108"/>
      <c r="M17" s="108"/>
      <c r="N17" s="108"/>
      <c r="O17" s="108"/>
      <c r="P17" s="108"/>
      <c r="Q17" s="108"/>
      <c r="R17" s="108"/>
      <c r="S17" s="105">
        <f t="shared" si="0"/>
        <v>3</v>
      </c>
      <c r="T17" s="109">
        <f t="shared" si="1"/>
        <v>0.16777951370864477</v>
      </c>
      <c r="U17" s="110">
        <f t="shared" si="2"/>
        <v>29.979999999999997</v>
      </c>
    </row>
    <row r="18" spans="1:21" s="121" customFormat="1" ht="52.5" customHeight="1">
      <c r="A18" s="117"/>
      <c r="B18" s="117"/>
      <c r="C18" s="117"/>
      <c r="D18" s="118"/>
      <c r="E18" s="117"/>
      <c r="F18" s="97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  <c r="T18" s="120"/>
      <c r="U18" s="120"/>
    </row>
    <row r="19" spans="1:21" ht="15" customHeight="1">
      <c r="A19" s="262" t="s">
        <v>123</v>
      </c>
      <c r="B19" s="262" t="s">
        <v>223</v>
      </c>
      <c r="C19" s="262" t="s">
        <v>92</v>
      </c>
      <c r="D19" s="262" t="s">
        <v>185</v>
      </c>
      <c r="E19" s="262" t="s">
        <v>122</v>
      </c>
      <c r="F19" s="262" t="s">
        <v>79</v>
      </c>
      <c r="G19" s="259" t="s">
        <v>148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2" t="s">
        <v>128</v>
      </c>
      <c r="T19" s="262" t="s">
        <v>129</v>
      </c>
      <c r="U19" s="260" t="s">
        <v>521</v>
      </c>
    </row>
    <row r="20" spans="1:21" ht="183.75" customHeight="1">
      <c r="A20" s="263"/>
      <c r="B20" s="263"/>
      <c r="C20" s="263"/>
      <c r="D20" s="263"/>
      <c r="E20" s="263"/>
      <c r="F20" s="263"/>
      <c r="G20" s="100" t="s">
        <v>419</v>
      </c>
      <c r="H20" s="100" t="s">
        <v>461</v>
      </c>
      <c r="I20" s="100" t="s">
        <v>468</v>
      </c>
      <c r="J20" s="100" t="s">
        <v>503</v>
      </c>
      <c r="K20" s="100" t="s">
        <v>511</v>
      </c>
      <c r="L20" s="100" t="s">
        <v>512</v>
      </c>
      <c r="M20" s="100" t="s">
        <v>513</v>
      </c>
      <c r="N20" s="100" t="s">
        <v>514</v>
      </c>
      <c r="O20" s="100" t="s">
        <v>515</v>
      </c>
      <c r="P20" s="100" t="s">
        <v>516</v>
      </c>
      <c r="Q20" s="100"/>
      <c r="R20" s="100"/>
      <c r="S20" s="263"/>
      <c r="T20" s="263"/>
      <c r="U20" s="261"/>
    </row>
    <row r="21" spans="1:21" ht="42.75" customHeight="1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8"/>
      <c r="U21" s="110"/>
    </row>
    <row r="22" spans="1:21" ht="108.75" customHeight="1">
      <c r="A22" s="103" t="s">
        <v>108</v>
      </c>
      <c r="B22" s="104" t="s">
        <v>28</v>
      </c>
      <c r="C22" s="103" t="s">
        <v>93</v>
      </c>
      <c r="D22" s="103" t="s">
        <v>206</v>
      </c>
      <c r="E22" s="105" t="s">
        <v>17</v>
      </c>
      <c r="F22" s="105" t="s">
        <v>81</v>
      </c>
      <c r="G22" s="106">
        <v>140</v>
      </c>
      <c r="H22" s="106">
        <v>160</v>
      </c>
      <c r="I22" s="107"/>
      <c r="J22" s="108">
        <v>116.5</v>
      </c>
      <c r="K22" s="108"/>
      <c r="L22" s="108"/>
      <c r="M22" s="108"/>
      <c r="N22" s="108"/>
      <c r="O22" s="108"/>
      <c r="P22" s="108"/>
      <c r="Q22" s="108"/>
      <c r="R22" s="108"/>
      <c r="S22" s="105">
        <f aca="true" t="shared" si="3" ref="S22:S35">COUNT(G22:R22)</f>
        <v>3</v>
      </c>
      <c r="T22" s="109">
        <f aca="true" t="shared" si="4" ref="T22:T35">STDEVA(G22:R22)/(SUM(G22:R22)/COUNTIF(G22:R22,"&gt;0"))</f>
        <v>0.15683160710457908</v>
      </c>
      <c r="U22" s="110">
        <f aca="true" t="shared" si="5" ref="U22:U35">1/S22*(SUM(G22:R22))</f>
        <v>138.83333333333331</v>
      </c>
    </row>
    <row r="23" spans="1:32" s="122" customFormat="1" ht="105.75" customHeight="1">
      <c r="A23" s="138" t="s">
        <v>388</v>
      </c>
      <c r="B23" s="139" t="s">
        <v>275</v>
      </c>
      <c r="C23" s="140" t="s">
        <v>93</v>
      </c>
      <c r="D23" s="140" t="s">
        <v>428</v>
      </c>
      <c r="E23" s="141" t="s">
        <v>389</v>
      </c>
      <c r="F23" s="105" t="s">
        <v>81</v>
      </c>
      <c r="G23" s="106">
        <v>130</v>
      </c>
      <c r="H23" s="106">
        <v>180</v>
      </c>
      <c r="I23" s="107"/>
      <c r="J23" s="108">
        <v>104.75</v>
      </c>
      <c r="K23" s="108"/>
      <c r="L23" s="108"/>
      <c r="M23" s="108"/>
      <c r="N23" s="108"/>
      <c r="O23" s="108"/>
      <c r="P23" s="108"/>
      <c r="Q23" s="108"/>
      <c r="R23" s="108"/>
      <c r="S23" s="105">
        <f t="shared" si="3"/>
        <v>3</v>
      </c>
      <c r="T23" s="109">
        <f t="shared" si="4"/>
        <v>0.2770152354837256</v>
      </c>
      <c r="U23" s="110">
        <f t="shared" si="5"/>
        <v>138.25</v>
      </c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</row>
    <row r="24" spans="1:21" ht="67.5" customHeight="1">
      <c r="A24" s="138" t="s">
        <v>426</v>
      </c>
      <c r="B24" s="139" t="s">
        <v>69</v>
      </c>
      <c r="C24" s="140" t="s">
        <v>93</v>
      </c>
      <c r="D24" s="140" t="s">
        <v>429</v>
      </c>
      <c r="E24" s="141" t="s">
        <v>427</v>
      </c>
      <c r="F24" s="105" t="s">
        <v>82</v>
      </c>
      <c r="G24" s="106">
        <v>145</v>
      </c>
      <c r="H24" s="106">
        <v>200</v>
      </c>
      <c r="I24" s="107"/>
      <c r="J24" s="108">
        <v>125.5</v>
      </c>
      <c r="K24" s="108"/>
      <c r="L24" s="108"/>
      <c r="M24" s="108"/>
      <c r="N24" s="108"/>
      <c r="O24" s="108"/>
      <c r="P24" s="108"/>
      <c r="Q24" s="108"/>
      <c r="R24" s="108"/>
      <c r="S24" s="105">
        <f t="shared" si="3"/>
        <v>3</v>
      </c>
      <c r="T24" s="109">
        <f t="shared" si="4"/>
        <v>0.2463377219395312</v>
      </c>
      <c r="U24" s="110">
        <f t="shared" si="5"/>
        <v>156.83333333333331</v>
      </c>
    </row>
    <row r="25" spans="1:21" ht="69.75" customHeight="1">
      <c r="A25" s="103" t="s">
        <v>109</v>
      </c>
      <c r="B25" s="104" t="s">
        <v>74</v>
      </c>
      <c r="C25" s="103" t="s">
        <v>93</v>
      </c>
      <c r="D25" s="103" t="s">
        <v>207</v>
      </c>
      <c r="E25" s="105" t="s">
        <v>165</v>
      </c>
      <c r="F25" s="105" t="s">
        <v>83</v>
      </c>
      <c r="G25" s="106">
        <v>115</v>
      </c>
      <c r="H25" s="106">
        <v>140</v>
      </c>
      <c r="I25" s="107"/>
      <c r="J25" s="108"/>
      <c r="K25" s="108"/>
      <c r="L25" s="108">
        <v>115.64</v>
      </c>
      <c r="M25" s="108"/>
      <c r="N25" s="108"/>
      <c r="O25" s="108"/>
      <c r="P25" s="108"/>
      <c r="Q25" s="108"/>
      <c r="R25" s="108"/>
      <c r="S25" s="105">
        <f t="shared" si="3"/>
        <v>3</v>
      </c>
      <c r="T25" s="109">
        <f t="shared" si="4"/>
        <v>0.1153620555587267</v>
      </c>
      <c r="U25" s="110">
        <f t="shared" si="5"/>
        <v>123.54666666666665</v>
      </c>
    </row>
    <row r="26" spans="1:21" ht="143.25" customHeight="1">
      <c r="A26" s="103" t="s">
        <v>144</v>
      </c>
      <c r="B26" s="104" t="s">
        <v>247</v>
      </c>
      <c r="C26" s="103" t="s">
        <v>93</v>
      </c>
      <c r="D26" s="103" t="s">
        <v>208</v>
      </c>
      <c r="E26" s="105" t="s">
        <v>18</v>
      </c>
      <c r="F26" s="105" t="s">
        <v>84</v>
      </c>
      <c r="G26" s="106">
        <v>95</v>
      </c>
      <c r="H26" s="106">
        <v>100</v>
      </c>
      <c r="I26" s="107"/>
      <c r="J26" s="108">
        <v>75.5</v>
      </c>
      <c r="K26" s="108"/>
      <c r="L26" s="108">
        <v>81.42</v>
      </c>
      <c r="M26" s="108"/>
      <c r="N26" s="108"/>
      <c r="O26" s="108"/>
      <c r="P26" s="108"/>
      <c r="Q26" s="108"/>
      <c r="R26" s="108"/>
      <c r="S26" s="105">
        <f t="shared" si="3"/>
        <v>4</v>
      </c>
      <c r="T26" s="109">
        <f t="shared" si="4"/>
        <v>0.13001696658679093</v>
      </c>
      <c r="U26" s="110">
        <f t="shared" si="5"/>
        <v>87.98</v>
      </c>
    </row>
    <row r="27" spans="1:21" ht="92.25" customHeight="1">
      <c r="A27" s="140" t="s">
        <v>454</v>
      </c>
      <c r="B27" s="139" t="s">
        <v>247</v>
      </c>
      <c r="C27" s="139" t="s">
        <v>93</v>
      </c>
      <c r="D27" s="140" t="s">
        <v>455</v>
      </c>
      <c r="E27" s="145" t="s">
        <v>456</v>
      </c>
      <c r="F27" s="145" t="s">
        <v>85</v>
      </c>
      <c r="G27" s="106">
        <v>95</v>
      </c>
      <c r="H27" s="106">
        <v>100</v>
      </c>
      <c r="I27" s="107"/>
      <c r="J27" s="108">
        <v>70.2</v>
      </c>
      <c r="K27" s="108"/>
      <c r="L27" s="108"/>
      <c r="M27" s="108"/>
      <c r="N27" s="108"/>
      <c r="O27" s="108"/>
      <c r="P27" s="108"/>
      <c r="Q27" s="108"/>
      <c r="R27" s="108"/>
      <c r="S27" s="105">
        <f t="shared" si="3"/>
        <v>3</v>
      </c>
      <c r="T27" s="109">
        <f t="shared" si="4"/>
        <v>0.18052824308416035</v>
      </c>
      <c r="U27" s="110">
        <f t="shared" si="5"/>
        <v>88.39999999999999</v>
      </c>
    </row>
    <row r="28" spans="1:21" ht="79.5" customHeight="1">
      <c r="A28" s="138" t="s">
        <v>430</v>
      </c>
      <c r="B28" s="139" t="s">
        <v>75</v>
      </c>
      <c r="C28" s="140" t="s">
        <v>93</v>
      </c>
      <c r="D28" s="140" t="s">
        <v>453</v>
      </c>
      <c r="E28" s="141" t="s">
        <v>431</v>
      </c>
      <c r="F28" s="105" t="s">
        <v>85</v>
      </c>
      <c r="G28" s="106">
        <v>142</v>
      </c>
      <c r="H28" s="106">
        <v>160</v>
      </c>
      <c r="I28" s="107"/>
      <c r="J28" s="108"/>
      <c r="K28" s="108">
        <v>123.64</v>
      </c>
      <c r="L28" s="108"/>
      <c r="M28" s="108"/>
      <c r="N28" s="108"/>
      <c r="O28" s="108"/>
      <c r="P28" s="108"/>
      <c r="Q28" s="108"/>
      <c r="R28" s="108"/>
      <c r="S28" s="105">
        <f t="shared" si="3"/>
        <v>3</v>
      </c>
      <c r="T28" s="109">
        <f t="shared" si="4"/>
        <v>0.12813854685139994</v>
      </c>
      <c r="U28" s="110">
        <f t="shared" si="5"/>
        <v>141.88</v>
      </c>
    </row>
    <row r="29" spans="1:21" ht="90.75" customHeight="1">
      <c r="A29" s="149" t="s">
        <v>430</v>
      </c>
      <c r="B29" s="104" t="s">
        <v>23</v>
      </c>
      <c r="C29" s="103" t="s">
        <v>93</v>
      </c>
      <c r="D29" s="103" t="s">
        <v>452</v>
      </c>
      <c r="E29" s="153" t="s">
        <v>432</v>
      </c>
      <c r="F29" s="105" t="s">
        <v>86</v>
      </c>
      <c r="G29" s="106"/>
      <c r="H29" s="106">
        <v>160</v>
      </c>
      <c r="I29" s="107"/>
      <c r="J29" s="108"/>
      <c r="K29" s="108"/>
      <c r="L29" s="108"/>
      <c r="M29" s="108">
        <v>84</v>
      </c>
      <c r="N29" s="108">
        <v>120</v>
      </c>
      <c r="O29" s="108"/>
      <c r="P29" s="108"/>
      <c r="Q29" s="108"/>
      <c r="R29" s="108"/>
      <c r="S29" s="105">
        <f t="shared" si="3"/>
        <v>3</v>
      </c>
      <c r="T29" s="109">
        <f t="shared" si="4"/>
        <v>0.3133313720743571</v>
      </c>
      <c r="U29" s="110">
        <f t="shared" si="5"/>
        <v>121.33333333333333</v>
      </c>
    </row>
    <row r="30" spans="1:21" ht="47.25" customHeight="1">
      <c r="A30" s="103" t="s">
        <v>11</v>
      </c>
      <c r="B30" s="104" t="s">
        <v>70</v>
      </c>
      <c r="C30" s="103" t="s">
        <v>93</v>
      </c>
      <c r="D30" s="103" t="s">
        <v>316</v>
      </c>
      <c r="E30" s="105" t="s">
        <v>12</v>
      </c>
      <c r="F30" s="105" t="s">
        <v>291</v>
      </c>
      <c r="G30" s="106">
        <v>170</v>
      </c>
      <c r="H30" s="106">
        <v>200</v>
      </c>
      <c r="I30" s="107">
        <v>170</v>
      </c>
      <c r="J30" s="108"/>
      <c r="K30" s="108">
        <v>91.5</v>
      </c>
      <c r="M30" s="108">
        <v>135</v>
      </c>
      <c r="N30" s="108"/>
      <c r="O30" s="108"/>
      <c r="P30" s="108"/>
      <c r="Q30" s="108"/>
      <c r="R30" s="108"/>
      <c r="S30" s="105">
        <f t="shared" si="3"/>
        <v>5</v>
      </c>
      <c r="T30" s="109">
        <f t="shared" si="4"/>
        <v>0.2707856764852104</v>
      </c>
      <c r="U30" s="110">
        <f t="shared" si="5"/>
        <v>153.3</v>
      </c>
    </row>
    <row r="31" spans="1:21" ht="142.5" customHeight="1">
      <c r="A31" s="103" t="s">
        <v>145</v>
      </c>
      <c r="B31" s="104" t="s">
        <v>269</v>
      </c>
      <c r="C31" s="103" t="s">
        <v>93</v>
      </c>
      <c r="D31" s="103" t="s">
        <v>209</v>
      </c>
      <c r="E31" s="105" t="s">
        <v>221</v>
      </c>
      <c r="F31" s="105" t="s">
        <v>87</v>
      </c>
      <c r="G31" s="106">
        <v>120</v>
      </c>
      <c r="H31" s="106"/>
      <c r="I31" s="107"/>
      <c r="J31" s="108">
        <v>116.5</v>
      </c>
      <c r="K31" s="108"/>
      <c r="L31" s="108"/>
      <c r="M31" s="108">
        <v>103.76</v>
      </c>
      <c r="N31" s="108"/>
      <c r="O31" s="108"/>
      <c r="P31" s="108"/>
      <c r="Q31" s="108"/>
      <c r="R31" s="108"/>
      <c r="S31" s="105">
        <f t="shared" si="3"/>
        <v>3</v>
      </c>
      <c r="T31" s="109">
        <f t="shared" si="4"/>
        <v>0.07535604366579464</v>
      </c>
      <c r="U31" s="110">
        <f t="shared" si="5"/>
        <v>113.41999999999999</v>
      </c>
    </row>
    <row r="32" spans="1:21" ht="193.5" customHeight="1">
      <c r="A32" s="103" t="s">
        <v>2</v>
      </c>
      <c r="B32" s="104" t="s">
        <v>270</v>
      </c>
      <c r="C32" s="103" t="s">
        <v>103</v>
      </c>
      <c r="D32" s="103" t="s">
        <v>317</v>
      </c>
      <c r="E32" s="105" t="s">
        <v>3</v>
      </c>
      <c r="F32" s="105" t="s">
        <v>88</v>
      </c>
      <c r="G32" s="106">
        <v>45</v>
      </c>
      <c r="H32" s="106">
        <v>60</v>
      </c>
      <c r="I32" s="107"/>
      <c r="J32" s="108"/>
      <c r="K32" s="108">
        <v>25.5</v>
      </c>
      <c r="L32" s="108">
        <v>52.5</v>
      </c>
      <c r="M32" s="108"/>
      <c r="N32" s="108"/>
      <c r="O32" s="108"/>
      <c r="P32" s="108"/>
      <c r="Q32" s="108"/>
      <c r="R32" s="108"/>
      <c r="S32" s="105">
        <f t="shared" si="3"/>
        <v>4</v>
      </c>
      <c r="T32" s="109">
        <f t="shared" si="4"/>
        <v>0.32402113836882174</v>
      </c>
      <c r="U32" s="110">
        <f t="shared" si="5"/>
        <v>45.75</v>
      </c>
    </row>
    <row r="33" spans="1:24" ht="204" customHeight="1">
      <c r="A33" s="103" t="s">
        <v>2</v>
      </c>
      <c r="B33" s="104" t="s">
        <v>270</v>
      </c>
      <c r="C33" s="103" t="s">
        <v>103</v>
      </c>
      <c r="D33" s="103" t="s">
        <v>376</v>
      </c>
      <c r="E33" s="105" t="s">
        <v>377</v>
      </c>
      <c r="F33" s="105" t="s">
        <v>378</v>
      </c>
      <c r="G33" s="106">
        <v>62</v>
      </c>
      <c r="H33" s="106">
        <v>100</v>
      </c>
      <c r="I33" s="107"/>
      <c r="J33" s="108"/>
      <c r="K33" s="108"/>
      <c r="L33" s="108"/>
      <c r="M33" s="108"/>
      <c r="N33" s="108"/>
      <c r="O33" s="108">
        <v>68.5</v>
      </c>
      <c r="P33" s="108"/>
      <c r="Q33" s="108"/>
      <c r="R33" s="108"/>
      <c r="S33" s="105">
        <f t="shared" si="3"/>
        <v>3</v>
      </c>
      <c r="T33" s="109">
        <f t="shared" si="4"/>
        <v>0.2645264851902585</v>
      </c>
      <c r="U33" s="110">
        <f t="shared" si="5"/>
        <v>76.83333333333333</v>
      </c>
      <c r="X33" s="157"/>
    </row>
    <row r="34" spans="1:24" ht="193.5" customHeight="1">
      <c r="A34" s="103" t="s">
        <v>2</v>
      </c>
      <c r="B34" s="104" t="s">
        <v>382</v>
      </c>
      <c r="C34" s="103" t="s">
        <v>103</v>
      </c>
      <c r="D34" s="103" t="s">
        <v>381</v>
      </c>
      <c r="E34" s="105" t="s">
        <v>379</v>
      </c>
      <c r="F34" s="105" t="s">
        <v>380</v>
      </c>
      <c r="G34" s="106">
        <v>74</v>
      </c>
      <c r="H34" s="106">
        <v>100</v>
      </c>
      <c r="I34" s="107"/>
      <c r="J34" s="108"/>
      <c r="K34" s="108"/>
      <c r="L34" s="108"/>
      <c r="M34" s="108"/>
      <c r="N34" s="108"/>
      <c r="O34" s="108"/>
      <c r="P34" s="108">
        <v>86</v>
      </c>
      <c r="Q34" s="108"/>
      <c r="R34" s="108"/>
      <c r="S34" s="105">
        <f t="shared" si="3"/>
        <v>3</v>
      </c>
      <c r="T34" s="109">
        <f t="shared" si="4"/>
        <v>0.15014785612263976</v>
      </c>
      <c r="U34" s="110">
        <f t="shared" si="5"/>
        <v>86.66666666666666</v>
      </c>
      <c r="X34" s="157"/>
    </row>
    <row r="35" spans="1:21" ht="126" customHeight="1">
      <c r="A35" s="103" t="s">
        <v>169</v>
      </c>
      <c r="B35" s="104" t="s">
        <v>71</v>
      </c>
      <c r="C35" s="103" t="s">
        <v>93</v>
      </c>
      <c r="D35" s="103" t="s">
        <v>210</v>
      </c>
      <c r="E35" s="105" t="s">
        <v>364</v>
      </c>
      <c r="F35" s="105" t="s">
        <v>292</v>
      </c>
      <c r="G35" s="106">
        <v>280</v>
      </c>
      <c r="H35" s="106">
        <v>270</v>
      </c>
      <c r="I35" s="107">
        <v>270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5">
        <f t="shared" si="3"/>
        <v>3</v>
      </c>
      <c r="T35" s="109">
        <f t="shared" si="4"/>
        <v>0.021122570824010704</v>
      </c>
      <c r="U35" s="110">
        <f t="shared" si="5"/>
        <v>273.3333333333333</v>
      </c>
    </row>
    <row r="36" ht="18" customHeight="1"/>
    <row r="37" spans="1:21" ht="15" customHeight="1">
      <c r="A37" s="264" t="s">
        <v>123</v>
      </c>
      <c r="B37" s="262" t="s">
        <v>223</v>
      </c>
      <c r="C37" s="262" t="s">
        <v>92</v>
      </c>
      <c r="D37" s="262" t="s">
        <v>185</v>
      </c>
      <c r="E37" s="262" t="s">
        <v>122</v>
      </c>
      <c r="F37" s="262" t="s">
        <v>79</v>
      </c>
      <c r="G37" s="259" t="s">
        <v>148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2" t="s">
        <v>128</v>
      </c>
      <c r="T37" s="262" t="s">
        <v>129</v>
      </c>
      <c r="U37" s="260" t="s">
        <v>521</v>
      </c>
    </row>
    <row r="38" spans="1:21" ht="145.5" customHeight="1">
      <c r="A38" s="265"/>
      <c r="B38" s="263"/>
      <c r="C38" s="263"/>
      <c r="D38" s="263"/>
      <c r="E38" s="263"/>
      <c r="F38" s="263"/>
      <c r="G38" s="100" t="s">
        <v>419</v>
      </c>
      <c r="H38" s="100" t="s">
        <v>461</v>
      </c>
      <c r="I38" s="100" t="s">
        <v>468</v>
      </c>
      <c r="J38" s="128" t="s">
        <v>503</v>
      </c>
      <c r="K38" s="128" t="s">
        <v>476</v>
      </c>
      <c r="L38" s="128" t="s">
        <v>505</v>
      </c>
      <c r="M38" s="128" t="s">
        <v>506</v>
      </c>
      <c r="N38" s="128" t="s">
        <v>507</v>
      </c>
      <c r="O38" s="128" t="s">
        <v>508</v>
      </c>
      <c r="P38" s="128" t="s">
        <v>472</v>
      </c>
      <c r="Q38" s="128" t="s">
        <v>509</v>
      </c>
      <c r="R38" s="128" t="s">
        <v>510</v>
      </c>
      <c r="S38" s="263"/>
      <c r="T38" s="263"/>
      <c r="U38" s="261"/>
    </row>
    <row r="39" spans="1:21" ht="28.5" customHeight="1">
      <c r="A39" s="266" t="s">
        <v>110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8"/>
      <c r="U39" s="110"/>
    </row>
    <row r="40" spans="1:26" s="122" customFormat="1" ht="93" customHeight="1">
      <c r="A40" s="144" t="s">
        <v>390</v>
      </c>
      <c r="B40" s="139" t="s">
        <v>250</v>
      </c>
      <c r="C40" s="140" t="s">
        <v>93</v>
      </c>
      <c r="D40" s="140" t="s">
        <v>219</v>
      </c>
      <c r="E40" s="141" t="s">
        <v>391</v>
      </c>
      <c r="F40" s="145" t="s">
        <v>293</v>
      </c>
      <c r="G40" s="106">
        <v>450</v>
      </c>
      <c r="H40" s="106">
        <v>600</v>
      </c>
      <c r="I40" s="107"/>
      <c r="J40" s="108"/>
      <c r="K40" s="108">
        <v>415.9</v>
      </c>
      <c r="L40" s="108"/>
      <c r="M40" s="108"/>
      <c r="N40" s="108"/>
      <c r="O40" s="108"/>
      <c r="P40" s="108"/>
      <c r="Q40" s="108"/>
      <c r="R40" s="108"/>
      <c r="S40" s="105">
        <f aca="true" t="shared" si="6" ref="S40:S55">COUNT(G40:R40)</f>
        <v>3</v>
      </c>
      <c r="T40" s="109">
        <f aca="true" t="shared" si="7" ref="T40:T55">STDEVA(G40:R40)/(SUM(G40:R40)/COUNTIF(G40:R40,"&gt;0"))</f>
        <v>0.20044035025851326</v>
      </c>
      <c r="U40" s="110">
        <f aca="true" t="shared" si="8" ref="U40:U55">1/S40*(SUM(G40:R40))</f>
        <v>488.6333333333333</v>
      </c>
      <c r="V40" s="97"/>
      <c r="W40" s="97"/>
      <c r="X40" s="97"/>
      <c r="Y40" s="97"/>
      <c r="Z40" s="97"/>
    </row>
    <row r="41" spans="1:21" ht="53.25" customHeight="1">
      <c r="A41" s="144" t="s">
        <v>433</v>
      </c>
      <c r="B41" s="139" t="s">
        <v>251</v>
      </c>
      <c r="C41" s="146" t="s">
        <v>93</v>
      </c>
      <c r="D41" s="140" t="s">
        <v>211</v>
      </c>
      <c r="E41" s="141" t="s">
        <v>436</v>
      </c>
      <c r="F41" s="145" t="s">
        <v>294</v>
      </c>
      <c r="G41" s="106">
        <v>450</v>
      </c>
      <c r="H41" s="106">
        <v>500</v>
      </c>
      <c r="I41" s="107"/>
      <c r="J41" s="108"/>
      <c r="K41" s="108"/>
      <c r="L41" s="108"/>
      <c r="M41" s="108">
        <v>406</v>
      </c>
      <c r="N41" s="108"/>
      <c r="O41" s="108"/>
      <c r="P41" s="108"/>
      <c r="Q41" s="108"/>
      <c r="R41" s="108"/>
      <c r="S41" s="105">
        <f t="shared" si="6"/>
        <v>3</v>
      </c>
      <c r="T41" s="109">
        <f t="shared" si="7"/>
        <v>0.10405288510004289</v>
      </c>
      <c r="U41" s="110">
        <f t="shared" si="8"/>
        <v>452</v>
      </c>
    </row>
    <row r="42" spans="1:26" s="122" customFormat="1" ht="80.25" customHeight="1">
      <c r="A42" s="138" t="s">
        <v>392</v>
      </c>
      <c r="B42" s="139" t="s">
        <v>252</v>
      </c>
      <c r="C42" s="140" t="s">
        <v>93</v>
      </c>
      <c r="D42" s="140" t="s">
        <v>437</v>
      </c>
      <c r="E42" s="141" t="s">
        <v>393</v>
      </c>
      <c r="F42" s="145" t="s">
        <v>295</v>
      </c>
      <c r="G42" s="106">
        <v>450</v>
      </c>
      <c r="H42" s="106">
        <v>500</v>
      </c>
      <c r="I42" s="107"/>
      <c r="J42" s="108"/>
      <c r="K42" s="108"/>
      <c r="L42" s="108">
        <v>368</v>
      </c>
      <c r="M42" s="108"/>
      <c r="N42" s="108"/>
      <c r="O42" s="108"/>
      <c r="P42" s="108"/>
      <c r="Q42" s="108"/>
      <c r="R42" s="108"/>
      <c r="S42" s="105">
        <f t="shared" si="6"/>
        <v>3</v>
      </c>
      <c r="T42" s="109">
        <f t="shared" si="7"/>
        <v>0.15169194821374068</v>
      </c>
      <c r="U42" s="110">
        <f t="shared" si="8"/>
        <v>439.3333333333333</v>
      </c>
      <c r="V42" s="97"/>
      <c r="W42" s="97"/>
      <c r="X42" s="97"/>
      <c r="Y42" s="97"/>
      <c r="Z42" s="97"/>
    </row>
    <row r="43" spans="1:21" ht="44.25" customHeight="1">
      <c r="A43" s="138" t="s">
        <v>434</v>
      </c>
      <c r="B43" s="139" t="s">
        <v>253</v>
      </c>
      <c r="C43" s="140" t="s">
        <v>93</v>
      </c>
      <c r="D43" s="140" t="s">
        <v>441</v>
      </c>
      <c r="E43" s="141" t="s">
        <v>438</v>
      </c>
      <c r="F43" s="147" t="s">
        <v>296</v>
      </c>
      <c r="G43" s="106">
        <v>90</v>
      </c>
      <c r="H43" s="106">
        <v>70</v>
      </c>
      <c r="I43" s="107"/>
      <c r="J43" s="108">
        <v>47.88</v>
      </c>
      <c r="K43" s="108"/>
      <c r="L43" s="108"/>
      <c r="M43" s="108"/>
      <c r="N43" s="108"/>
      <c r="O43" s="108"/>
      <c r="P43" s="108"/>
      <c r="Q43" s="108"/>
      <c r="R43" s="108"/>
      <c r="S43" s="105">
        <f t="shared" si="6"/>
        <v>3</v>
      </c>
      <c r="T43" s="109">
        <f t="shared" si="7"/>
        <v>0.3040536392825211</v>
      </c>
      <c r="U43" s="110">
        <f t="shared" si="8"/>
        <v>69.29333333333332</v>
      </c>
    </row>
    <row r="44" spans="1:26" s="122" customFormat="1" ht="109.5" customHeight="1">
      <c r="A44" s="138" t="s">
        <v>394</v>
      </c>
      <c r="B44" s="139" t="s">
        <v>254</v>
      </c>
      <c r="C44" s="140" t="s">
        <v>93</v>
      </c>
      <c r="D44" s="140" t="s">
        <v>439</v>
      </c>
      <c r="E44" s="141" t="s">
        <v>395</v>
      </c>
      <c r="F44" s="145" t="s">
        <v>297</v>
      </c>
      <c r="G44" s="142">
        <v>52</v>
      </c>
      <c r="H44" s="142">
        <v>55</v>
      </c>
      <c r="I44" s="143"/>
      <c r="J44" s="114"/>
      <c r="K44" s="114">
        <v>50.8</v>
      </c>
      <c r="L44" s="114"/>
      <c r="M44" s="114"/>
      <c r="N44" s="114"/>
      <c r="O44" s="114"/>
      <c r="P44" s="114"/>
      <c r="Q44" s="114"/>
      <c r="R44" s="114"/>
      <c r="S44" s="105">
        <f t="shared" si="6"/>
        <v>3</v>
      </c>
      <c r="T44" s="109">
        <f t="shared" si="7"/>
        <v>0.04112796131707974</v>
      </c>
      <c r="U44" s="110">
        <f t="shared" si="8"/>
        <v>52.6</v>
      </c>
      <c r="V44" s="97"/>
      <c r="W44" s="97"/>
      <c r="X44" s="97"/>
      <c r="Y44" s="97"/>
      <c r="Z44" s="97"/>
    </row>
    <row r="45" spans="1:26" s="122" customFormat="1" ht="112.5" customHeight="1">
      <c r="A45" s="138" t="s">
        <v>396</v>
      </c>
      <c r="B45" s="139" t="s">
        <v>76</v>
      </c>
      <c r="C45" s="140" t="s">
        <v>93</v>
      </c>
      <c r="D45" s="140" t="s">
        <v>442</v>
      </c>
      <c r="E45" s="141" t="s">
        <v>397</v>
      </c>
      <c r="F45" s="145" t="s">
        <v>298</v>
      </c>
      <c r="G45" s="106">
        <v>15</v>
      </c>
      <c r="H45" s="106">
        <v>15</v>
      </c>
      <c r="I45" s="107">
        <v>9</v>
      </c>
      <c r="J45" s="108"/>
      <c r="K45" s="108"/>
      <c r="L45" s="108">
        <v>15</v>
      </c>
      <c r="M45" s="108"/>
      <c r="N45" s="108"/>
      <c r="O45" s="108"/>
      <c r="P45" s="108"/>
      <c r="Q45" s="108"/>
      <c r="R45" s="108"/>
      <c r="S45" s="105">
        <f t="shared" si="6"/>
        <v>4</v>
      </c>
      <c r="T45" s="109">
        <f t="shared" si="7"/>
        <v>0.2222222222222222</v>
      </c>
      <c r="U45" s="110">
        <f t="shared" si="8"/>
        <v>13.5</v>
      </c>
      <c r="V45" s="97"/>
      <c r="W45" s="97"/>
      <c r="X45" s="97"/>
      <c r="Y45" s="97"/>
      <c r="Z45" s="97"/>
    </row>
    <row r="46" spans="1:26" s="122" customFormat="1" ht="113.25" customHeight="1">
      <c r="A46" s="138" t="s">
        <v>396</v>
      </c>
      <c r="B46" s="139" t="s">
        <v>274</v>
      </c>
      <c r="C46" s="140" t="s">
        <v>93</v>
      </c>
      <c r="D46" s="140" t="s">
        <v>443</v>
      </c>
      <c r="E46" s="141" t="s">
        <v>398</v>
      </c>
      <c r="F46" s="145" t="s">
        <v>298</v>
      </c>
      <c r="G46" s="106">
        <v>13.5</v>
      </c>
      <c r="H46" s="106"/>
      <c r="I46" s="107"/>
      <c r="J46" s="108"/>
      <c r="K46" s="108">
        <v>7.2</v>
      </c>
      <c r="L46" s="108"/>
      <c r="M46" s="108"/>
      <c r="N46" s="108">
        <v>9.5</v>
      </c>
      <c r="O46" s="108"/>
      <c r="P46" s="108"/>
      <c r="Q46" s="108"/>
      <c r="R46" s="108"/>
      <c r="S46" s="105">
        <f t="shared" si="6"/>
        <v>3</v>
      </c>
      <c r="T46" s="109">
        <f t="shared" si="7"/>
        <v>0.3166885755356992</v>
      </c>
      <c r="U46" s="110">
        <f t="shared" si="8"/>
        <v>10.066666666666666</v>
      </c>
      <c r="V46" s="97"/>
      <c r="W46" s="97"/>
      <c r="X46" s="97"/>
      <c r="Y46" s="97"/>
      <c r="Z46" s="97"/>
    </row>
    <row r="47" spans="1:26" s="122" customFormat="1" ht="209.25" customHeight="1">
      <c r="A47" s="138" t="s">
        <v>399</v>
      </c>
      <c r="B47" s="139" t="s">
        <v>255</v>
      </c>
      <c r="C47" s="146" t="s">
        <v>103</v>
      </c>
      <c r="D47" s="140" t="s">
        <v>440</v>
      </c>
      <c r="E47" s="141" t="s">
        <v>400</v>
      </c>
      <c r="F47" s="145" t="s">
        <v>299</v>
      </c>
      <c r="G47" s="106">
        <v>95</v>
      </c>
      <c r="H47" s="106">
        <v>90</v>
      </c>
      <c r="I47" s="107"/>
      <c r="J47" s="108"/>
      <c r="K47" s="108"/>
      <c r="L47" s="108">
        <v>84.76</v>
      </c>
      <c r="M47" s="108"/>
      <c r="N47" s="108"/>
      <c r="O47" s="108"/>
      <c r="P47" s="108"/>
      <c r="Q47" s="108"/>
      <c r="R47" s="108"/>
      <c r="S47" s="105">
        <f t="shared" si="6"/>
        <v>3</v>
      </c>
      <c r="T47" s="109">
        <f t="shared" si="7"/>
        <v>0.0569447145078324</v>
      </c>
      <c r="U47" s="110">
        <f t="shared" si="8"/>
        <v>89.91999999999999</v>
      </c>
      <c r="V47" s="97"/>
      <c r="W47" s="97"/>
      <c r="X47" s="97"/>
      <c r="Y47" s="97"/>
      <c r="Z47" s="97"/>
    </row>
    <row r="48" spans="1:21" ht="219" customHeight="1">
      <c r="A48" s="140" t="s">
        <v>111</v>
      </c>
      <c r="B48" s="139" t="s">
        <v>256</v>
      </c>
      <c r="C48" s="140" t="s">
        <v>93</v>
      </c>
      <c r="D48" s="140" t="s">
        <v>4</v>
      </c>
      <c r="E48" s="145" t="s">
        <v>124</v>
      </c>
      <c r="F48" s="145" t="s">
        <v>300</v>
      </c>
      <c r="G48" s="106">
        <v>135</v>
      </c>
      <c r="H48" s="106">
        <v>140</v>
      </c>
      <c r="I48" s="107"/>
      <c r="J48" s="108"/>
      <c r="K48" s="108"/>
      <c r="L48" s="108"/>
      <c r="M48" s="108"/>
      <c r="N48" s="108"/>
      <c r="O48" s="108">
        <v>91</v>
      </c>
      <c r="P48" s="108"/>
      <c r="Q48" s="108"/>
      <c r="R48" s="108"/>
      <c r="S48" s="105">
        <f t="shared" si="6"/>
        <v>3</v>
      </c>
      <c r="T48" s="109">
        <f t="shared" si="7"/>
        <v>0.22100768463463547</v>
      </c>
      <c r="U48" s="110">
        <f t="shared" si="8"/>
        <v>122</v>
      </c>
    </row>
    <row r="49" spans="1:21" ht="281.25" customHeight="1">
      <c r="A49" s="140" t="s">
        <v>307</v>
      </c>
      <c r="B49" s="139" t="s">
        <v>271</v>
      </c>
      <c r="C49" s="140" t="s">
        <v>93</v>
      </c>
      <c r="D49" s="140" t="s">
        <v>435</v>
      </c>
      <c r="E49" s="145" t="s">
        <v>308</v>
      </c>
      <c r="F49" s="145" t="s">
        <v>301</v>
      </c>
      <c r="G49" s="106">
        <v>220</v>
      </c>
      <c r="H49" s="106">
        <v>220</v>
      </c>
      <c r="I49" s="107"/>
      <c r="J49" s="108"/>
      <c r="K49" s="108">
        <v>113.9</v>
      </c>
      <c r="L49" s="108"/>
      <c r="M49" s="108"/>
      <c r="N49" s="108"/>
      <c r="O49" s="108"/>
      <c r="P49" s="108"/>
      <c r="Q49" s="108">
        <v>144.5</v>
      </c>
      <c r="R49" s="108"/>
      <c r="S49" s="105">
        <f t="shared" si="6"/>
        <v>4</v>
      </c>
      <c r="T49" s="109">
        <f t="shared" si="7"/>
        <v>0.308655844040216</v>
      </c>
      <c r="U49" s="110">
        <f t="shared" si="8"/>
        <v>174.6</v>
      </c>
    </row>
    <row r="50" spans="1:21" ht="103.5" customHeight="1">
      <c r="A50" s="138" t="s">
        <v>112</v>
      </c>
      <c r="B50" s="139" t="s">
        <v>272</v>
      </c>
      <c r="C50" s="140" t="s">
        <v>93</v>
      </c>
      <c r="D50" s="140" t="s">
        <v>5</v>
      </c>
      <c r="E50" s="134" t="s">
        <v>444</v>
      </c>
      <c r="F50" s="145" t="s">
        <v>302</v>
      </c>
      <c r="G50" s="106">
        <v>190</v>
      </c>
      <c r="H50" s="106">
        <v>230</v>
      </c>
      <c r="I50" s="107"/>
      <c r="J50" s="108">
        <v>199</v>
      </c>
      <c r="K50" s="108">
        <v>140.7</v>
      </c>
      <c r="L50" s="108"/>
      <c r="M50" s="108"/>
      <c r="N50" s="108"/>
      <c r="O50" s="108"/>
      <c r="P50" s="108"/>
      <c r="Q50" s="108"/>
      <c r="R50" s="108"/>
      <c r="S50" s="105">
        <f t="shared" si="6"/>
        <v>4</v>
      </c>
      <c r="T50" s="109">
        <f t="shared" si="7"/>
        <v>0.19491967041872615</v>
      </c>
      <c r="U50" s="110">
        <f t="shared" si="8"/>
        <v>189.925</v>
      </c>
    </row>
    <row r="51" spans="1:21" ht="139.5" customHeight="1">
      <c r="A51" s="140" t="s">
        <v>146</v>
      </c>
      <c r="B51" s="148" t="s">
        <v>257</v>
      </c>
      <c r="C51" s="146" t="s">
        <v>93</v>
      </c>
      <c r="D51" s="140" t="s">
        <v>212</v>
      </c>
      <c r="E51" s="145" t="s">
        <v>166</v>
      </c>
      <c r="F51" s="145" t="s">
        <v>303</v>
      </c>
      <c r="G51" s="106">
        <v>190</v>
      </c>
      <c r="H51" s="106">
        <v>200</v>
      </c>
      <c r="I51" s="107"/>
      <c r="J51" s="108"/>
      <c r="K51" s="108"/>
      <c r="L51" s="108"/>
      <c r="M51" s="108"/>
      <c r="N51" s="108"/>
      <c r="O51" s="108"/>
      <c r="P51" s="108"/>
      <c r="Q51" s="108"/>
      <c r="R51" s="108">
        <v>160</v>
      </c>
      <c r="S51" s="105">
        <f t="shared" si="6"/>
        <v>3</v>
      </c>
      <c r="T51" s="109">
        <f t="shared" si="7"/>
        <v>0.11354541815269815</v>
      </c>
      <c r="U51" s="110">
        <f t="shared" si="8"/>
        <v>183.33333333333331</v>
      </c>
    </row>
    <row r="52" spans="1:21" ht="86.25" customHeight="1">
      <c r="A52" s="103" t="s">
        <v>113</v>
      </c>
      <c r="B52" s="104" t="s">
        <v>72</v>
      </c>
      <c r="C52" s="103" t="s">
        <v>93</v>
      </c>
      <c r="D52" s="103" t="s">
        <v>213</v>
      </c>
      <c r="E52" s="105" t="s">
        <v>13</v>
      </c>
      <c r="F52" s="105" t="s">
        <v>7</v>
      </c>
      <c r="G52" s="106">
        <v>140</v>
      </c>
      <c r="H52" s="106">
        <v>160</v>
      </c>
      <c r="I52" s="107"/>
      <c r="J52" s="108">
        <v>127</v>
      </c>
      <c r="K52" s="108">
        <v>101.2</v>
      </c>
      <c r="L52" s="108"/>
      <c r="M52" s="108"/>
      <c r="N52" s="108"/>
      <c r="O52" s="108"/>
      <c r="P52" s="108"/>
      <c r="Q52" s="108"/>
      <c r="R52" s="108"/>
      <c r="S52" s="105">
        <f t="shared" si="6"/>
        <v>4</v>
      </c>
      <c r="T52" s="109">
        <f t="shared" si="7"/>
        <v>0.18660834107911237</v>
      </c>
      <c r="U52" s="110">
        <f t="shared" si="8"/>
        <v>132.05</v>
      </c>
    </row>
    <row r="53" spans="1:21" ht="97.5" customHeight="1">
      <c r="A53" s="103" t="s">
        <v>147</v>
      </c>
      <c r="B53" s="104" t="s">
        <v>258</v>
      </c>
      <c r="C53" s="103" t="s">
        <v>93</v>
      </c>
      <c r="D53" s="103" t="s">
        <v>6</v>
      </c>
      <c r="E53" s="105" t="s">
        <v>365</v>
      </c>
      <c r="F53" s="105" t="s">
        <v>304</v>
      </c>
      <c r="G53" s="106">
        <v>180</v>
      </c>
      <c r="H53" s="106">
        <v>200</v>
      </c>
      <c r="I53" s="107"/>
      <c r="J53" s="108">
        <v>171.5</v>
      </c>
      <c r="K53" s="108">
        <v>127.6</v>
      </c>
      <c r="L53" s="108"/>
      <c r="M53" s="108"/>
      <c r="N53" s="108"/>
      <c r="O53" s="108"/>
      <c r="P53" s="108"/>
      <c r="Q53" s="108"/>
      <c r="R53" s="108"/>
      <c r="S53" s="105">
        <f t="shared" si="6"/>
        <v>4</v>
      </c>
      <c r="T53" s="109">
        <f t="shared" si="7"/>
        <v>0.17994083016575813</v>
      </c>
      <c r="U53" s="110">
        <f t="shared" si="8"/>
        <v>169.775</v>
      </c>
    </row>
    <row r="54" spans="1:21" ht="97.5" customHeight="1">
      <c r="A54" s="149" t="s">
        <v>445</v>
      </c>
      <c r="B54" s="150" t="s">
        <v>449</v>
      </c>
      <c r="C54" s="103" t="s">
        <v>93</v>
      </c>
      <c r="D54" s="103" t="s">
        <v>446</v>
      </c>
      <c r="E54" s="151" t="s">
        <v>447</v>
      </c>
      <c r="F54" s="105" t="s">
        <v>448</v>
      </c>
      <c r="G54" s="106">
        <v>1300</v>
      </c>
      <c r="H54" s="106">
        <v>1400</v>
      </c>
      <c r="I54" s="107"/>
      <c r="J54" s="108"/>
      <c r="K54" s="108"/>
      <c r="L54" s="108">
        <v>1209.05</v>
      </c>
      <c r="M54" s="108"/>
      <c r="N54" s="108"/>
      <c r="O54" s="108"/>
      <c r="P54" s="108"/>
      <c r="Q54" s="108"/>
      <c r="R54" s="108"/>
      <c r="S54" s="105">
        <f t="shared" si="6"/>
        <v>3</v>
      </c>
      <c r="T54" s="109">
        <f t="shared" si="7"/>
        <v>0.07329970459094688</v>
      </c>
      <c r="U54" s="110">
        <f t="shared" si="8"/>
        <v>1303.0166666666667</v>
      </c>
    </row>
    <row r="55" spans="1:21" ht="93.75">
      <c r="A55" s="103" t="s">
        <v>170</v>
      </c>
      <c r="B55" s="104" t="s">
        <v>259</v>
      </c>
      <c r="C55" s="103" t="s">
        <v>103</v>
      </c>
      <c r="D55" s="103" t="s">
        <v>214</v>
      </c>
      <c r="E55" s="105" t="s">
        <v>171</v>
      </c>
      <c r="F55" s="105" t="s">
        <v>89</v>
      </c>
      <c r="G55" s="106">
        <v>38</v>
      </c>
      <c r="H55" s="106"/>
      <c r="I55" s="107"/>
      <c r="J55" s="108">
        <v>36.63</v>
      </c>
      <c r="K55" s="108"/>
      <c r="L55" s="108"/>
      <c r="M55" s="108"/>
      <c r="N55" s="108"/>
      <c r="O55" s="108"/>
      <c r="P55" s="108">
        <v>32</v>
      </c>
      <c r="Q55" s="108"/>
      <c r="R55" s="108"/>
      <c r="S55" s="105">
        <f t="shared" si="6"/>
        <v>3</v>
      </c>
      <c r="T55" s="109">
        <f t="shared" si="7"/>
        <v>0.08845942143236149</v>
      </c>
      <c r="U55" s="110">
        <f t="shared" si="8"/>
        <v>35.54333333333333</v>
      </c>
    </row>
    <row r="56" spans="1:21" ht="25.5" customHeight="1">
      <c r="A56" s="103"/>
      <c r="B56" s="104"/>
      <c r="C56" s="103"/>
      <c r="D56" s="103"/>
      <c r="E56" s="105"/>
      <c r="F56" s="105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5"/>
      <c r="T56" s="109"/>
      <c r="U56" s="108"/>
    </row>
    <row r="57" spans="1:21" ht="15" customHeight="1">
      <c r="A57" s="262" t="s">
        <v>123</v>
      </c>
      <c r="B57" s="262" t="s">
        <v>223</v>
      </c>
      <c r="C57" s="262" t="s">
        <v>92</v>
      </c>
      <c r="D57" s="262" t="s">
        <v>185</v>
      </c>
      <c r="E57" s="262" t="s">
        <v>122</v>
      </c>
      <c r="F57" s="262" t="s">
        <v>79</v>
      </c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62" t="s">
        <v>128</v>
      </c>
      <c r="T57" s="262" t="s">
        <v>129</v>
      </c>
      <c r="U57" s="260" t="s">
        <v>521</v>
      </c>
    </row>
    <row r="58" spans="1:21" ht="159" customHeight="1">
      <c r="A58" s="263"/>
      <c r="B58" s="263"/>
      <c r="C58" s="263"/>
      <c r="D58" s="263"/>
      <c r="E58" s="263"/>
      <c r="F58" s="263"/>
      <c r="G58" s="100" t="s">
        <v>419</v>
      </c>
      <c r="H58" s="100" t="s">
        <v>504</v>
      </c>
      <c r="I58" s="100" t="s">
        <v>503</v>
      </c>
      <c r="J58" s="100" t="s">
        <v>476</v>
      </c>
      <c r="K58" s="100"/>
      <c r="L58" s="100"/>
      <c r="M58" s="100"/>
      <c r="N58" s="125"/>
      <c r="O58" s="125"/>
      <c r="P58" s="125"/>
      <c r="Q58" s="125"/>
      <c r="R58" s="125"/>
      <c r="S58" s="263"/>
      <c r="T58" s="263"/>
      <c r="U58" s="261"/>
    </row>
    <row r="59" spans="1:21" ht="31.5" customHeight="1">
      <c r="A59" s="266" t="s">
        <v>114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70"/>
      <c r="U59" s="110"/>
    </row>
    <row r="60" spans="1:21" ht="78" customHeight="1">
      <c r="A60" s="152" t="s">
        <v>401</v>
      </c>
      <c r="B60" s="124" t="s">
        <v>260</v>
      </c>
      <c r="C60" s="123" t="s">
        <v>115</v>
      </c>
      <c r="D60" s="123" t="s">
        <v>215</v>
      </c>
      <c r="E60" s="105" t="s">
        <v>450</v>
      </c>
      <c r="F60" s="105" t="s">
        <v>0</v>
      </c>
      <c r="G60" s="107">
        <v>7</v>
      </c>
      <c r="H60" s="108">
        <v>4.77</v>
      </c>
      <c r="I60" s="108">
        <v>6.57</v>
      </c>
      <c r="J60" s="108">
        <v>4.1</v>
      </c>
      <c r="K60" s="108"/>
      <c r="L60" s="108"/>
      <c r="M60" s="108"/>
      <c r="N60" s="108"/>
      <c r="O60" s="108"/>
      <c r="P60" s="108"/>
      <c r="Q60" s="108"/>
      <c r="R60" s="108"/>
      <c r="S60" s="105">
        <f>COUNT(G60:R60)</f>
        <v>4</v>
      </c>
      <c r="T60" s="109">
        <f>STDEVA(G60:R60)/(SUM(G60:R60)/COUNTIF(G60:R60,"&gt;0"))</f>
        <v>0.24869131808978667</v>
      </c>
      <c r="U60" s="110">
        <f>1/S60*(SUM(G60:R60))</f>
        <v>5.609999999999999</v>
      </c>
    </row>
  </sheetData>
  <sheetProtection/>
  <mergeCells count="46">
    <mergeCell ref="U57:U58"/>
    <mergeCell ref="A59:T59"/>
    <mergeCell ref="A6:T6"/>
    <mergeCell ref="G19:R19"/>
    <mergeCell ref="U19:U20"/>
    <mergeCell ref="A21:T21"/>
    <mergeCell ref="G37:R37"/>
    <mergeCell ref="U37:U38"/>
    <mergeCell ref="T57:T58"/>
    <mergeCell ref="E57:E58"/>
    <mergeCell ref="S57:S58"/>
    <mergeCell ref="S37:S38"/>
    <mergeCell ref="E37:E38"/>
    <mergeCell ref="A39:T39"/>
    <mergeCell ref="G57:R57"/>
    <mergeCell ref="A57:A58"/>
    <mergeCell ref="B57:B58"/>
    <mergeCell ref="C57:C58"/>
    <mergeCell ref="F19:F20"/>
    <mergeCell ref="E19:E20"/>
    <mergeCell ref="D57:D58"/>
    <mergeCell ref="A37:A38"/>
    <mergeCell ref="B37:B38"/>
    <mergeCell ref="D37:D38"/>
    <mergeCell ref="F57:F58"/>
    <mergeCell ref="F37:F38"/>
    <mergeCell ref="T4:T5"/>
    <mergeCell ref="F4:F5"/>
    <mergeCell ref="B19:B20"/>
    <mergeCell ref="S19:S20"/>
    <mergeCell ref="C37:C38"/>
    <mergeCell ref="A4:A5"/>
    <mergeCell ref="C4:C5"/>
    <mergeCell ref="B4:B5"/>
    <mergeCell ref="T37:T38"/>
    <mergeCell ref="E4:E5"/>
    <mergeCell ref="S1:U1"/>
    <mergeCell ref="A3:U3"/>
    <mergeCell ref="G4:R4"/>
    <mergeCell ref="U4:U5"/>
    <mergeCell ref="T19:T20"/>
    <mergeCell ref="C19:C20"/>
    <mergeCell ref="D19:D20"/>
    <mergeCell ref="A19:A20"/>
    <mergeCell ref="D4:D5"/>
    <mergeCell ref="S4:S5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Width="0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70" zoomScaleNormal="70" zoomScalePageLayoutView="0" workbookViewId="0" topLeftCell="A13">
      <selection activeCell="H10" sqref="H10"/>
    </sheetView>
  </sheetViews>
  <sheetFormatPr defaultColWidth="9.140625" defaultRowHeight="15"/>
  <cols>
    <col min="1" max="1" width="20.28125" style="60" customWidth="1"/>
    <col min="2" max="2" width="13.140625" style="60" customWidth="1"/>
    <col min="3" max="3" width="9.57421875" style="60" customWidth="1"/>
    <col min="4" max="4" width="54.00390625" style="60" customWidth="1"/>
    <col min="5" max="5" width="54.57421875" style="60" customWidth="1"/>
    <col min="6" max="6" width="18.7109375" style="60" customWidth="1"/>
    <col min="7" max="7" width="11.7109375" style="60" customWidth="1"/>
    <col min="8" max="10" width="15.7109375" style="62" customWidth="1"/>
    <col min="11" max="11" width="13.7109375" style="62" customWidth="1"/>
    <col min="12" max="12" width="10.7109375" style="60" customWidth="1"/>
    <col min="13" max="13" width="13.140625" style="60" customWidth="1"/>
    <col min="14" max="14" width="17.8515625" style="60" customWidth="1"/>
    <col min="15" max="15" width="21.8515625" style="60" customWidth="1"/>
    <col min="16" max="16384" width="9.140625" style="60" customWidth="1"/>
  </cols>
  <sheetData>
    <row r="1" spans="1:11" ht="15">
      <c r="A1" s="43"/>
      <c r="B1" s="43"/>
      <c r="C1" s="43"/>
      <c r="D1" s="43"/>
      <c r="E1" s="43"/>
      <c r="F1" s="43"/>
      <c r="G1" s="44"/>
      <c r="H1" s="44"/>
      <c r="I1" s="44"/>
      <c r="J1" s="44"/>
      <c r="K1" s="44"/>
    </row>
    <row r="2" spans="1:13" ht="28.5" customHeight="1">
      <c r="A2" s="43"/>
      <c r="B2" s="43"/>
      <c r="C2" s="43"/>
      <c r="D2" s="43"/>
      <c r="E2" s="43"/>
      <c r="F2" s="43"/>
      <c r="G2" s="44"/>
      <c r="H2" s="44"/>
      <c r="I2" s="44"/>
      <c r="J2" s="44"/>
      <c r="K2" s="44"/>
      <c r="L2" s="227" t="s">
        <v>172</v>
      </c>
      <c r="M2" s="277"/>
    </row>
    <row r="3" spans="1:14" s="62" customFormat="1" ht="57" customHeight="1">
      <c r="A3" s="278" t="s">
        <v>534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s="63" customFormat="1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62" customFormat="1" ht="30" customHeight="1">
      <c r="A5" s="234" t="s">
        <v>123</v>
      </c>
      <c r="B5" s="228" t="s">
        <v>223</v>
      </c>
      <c r="C5" s="234" t="s">
        <v>92</v>
      </c>
      <c r="D5" s="228" t="s">
        <v>185</v>
      </c>
      <c r="E5" s="234" t="s">
        <v>122</v>
      </c>
      <c r="F5" s="234" t="s">
        <v>80</v>
      </c>
      <c r="G5" s="276" t="s">
        <v>148</v>
      </c>
      <c r="H5" s="276"/>
      <c r="I5" s="276"/>
      <c r="J5" s="276"/>
      <c r="K5" s="276"/>
      <c r="L5" s="234" t="s">
        <v>128</v>
      </c>
      <c r="M5" s="234" t="s">
        <v>129</v>
      </c>
      <c r="N5" s="248" t="s">
        <v>535</v>
      </c>
    </row>
    <row r="6" spans="1:14" ht="54" customHeight="1">
      <c r="A6" s="273"/>
      <c r="B6" s="229"/>
      <c r="C6" s="273"/>
      <c r="D6" s="274"/>
      <c r="E6" s="273"/>
      <c r="F6" s="254"/>
      <c r="G6" s="235" t="s">
        <v>451</v>
      </c>
      <c r="H6" s="235" t="s">
        <v>404</v>
      </c>
      <c r="I6" s="235" t="s">
        <v>461</v>
      </c>
      <c r="J6" s="235"/>
      <c r="K6" s="235"/>
      <c r="L6" s="273"/>
      <c r="M6" s="273"/>
      <c r="N6" s="279"/>
    </row>
    <row r="7" spans="1:14" ht="73.5" customHeight="1">
      <c r="A7" s="273"/>
      <c r="B7" s="230"/>
      <c r="C7" s="273"/>
      <c r="D7" s="275"/>
      <c r="E7" s="273"/>
      <c r="F7" s="254"/>
      <c r="G7" s="236"/>
      <c r="H7" s="253"/>
      <c r="I7" s="180"/>
      <c r="J7" s="253"/>
      <c r="K7" s="253"/>
      <c r="L7" s="273"/>
      <c r="M7" s="273"/>
      <c r="N7" s="279"/>
    </row>
    <row r="8" spans="1:14" ht="28.5" customHeight="1">
      <c r="A8" s="238" t="s">
        <v>163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6"/>
      <c r="N8" s="47"/>
    </row>
    <row r="9" spans="1:14" ht="111.75" customHeight="1">
      <c r="A9" s="48" t="s">
        <v>189</v>
      </c>
      <c r="B9" s="49" t="s">
        <v>73</v>
      </c>
      <c r="C9" s="48" t="s">
        <v>93</v>
      </c>
      <c r="D9" s="48" t="s">
        <v>318</v>
      </c>
      <c r="E9" s="50" t="s">
        <v>347</v>
      </c>
      <c r="F9" s="50" t="s">
        <v>8</v>
      </c>
      <c r="G9" s="51">
        <v>180</v>
      </c>
      <c r="H9" s="56">
        <v>190</v>
      </c>
      <c r="I9" s="56">
        <v>165</v>
      </c>
      <c r="J9" s="52"/>
      <c r="K9" s="52"/>
      <c r="L9" s="50">
        <f aca="true" t="shared" si="0" ref="L9:L16">COUNT(G9:K9)</f>
        <v>3</v>
      </c>
      <c r="M9" s="53">
        <f aca="true" t="shared" si="1" ref="M9:M16">STDEVA(G9:K9)/(SUM(G9:K9)/COUNTIF(G9:K9,"&gt;0"))</f>
        <v>0.07055920032963317</v>
      </c>
      <c r="N9" s="47">
        <f aca="true" t="shared" si="2" ref="N9:N16">1/L9*(SUM(G9:K9))</f>
        <v>178.33333333333331</v>
      </c>
    </row>
    <row r="10" spans="1:14" ht="111.75" customHeight="1">
      <c r="A10" s="48" t="s">
        <v>190</v>
      </c>
      <c r="B10" s="49" t="s">
        <v>73</v>
      </c>
      <c r="C10" s="48" t="s">
        <v>93</v>
      </c>
      <c r="D10" s="48" t="s">
        <v>318</v>
      </c>
      <c r="E10" s="50" t="s">
        <v>347</v>
      </c>
      <c r="F10" s="50" t="s">
        <v>8</v>
      </c>
      <c r="G10" s="51">
        <v>280</v>
      </c>
      <c r="H10" s="56">
        <v>305</v>
      </c>
      <c r="I10" s="56">
        <v>300</v>
      </c>
      <c r="J10" s="52"/>
      <c r="K10" s="52"/>
      <c r="L10" s="50">
        <f t="shared" si="0"/>
        <v>3</v>
      </c>
      <c r="M10" s="53">
        <f t="shared" si="1"/>
        <v>0.04484324256041679</v>
      </c>
      <c r="N10" s="47">
        <f t="shared" si="2"/>
        <v>295</v>
      </c>
    </row>
    <row r="11" spans="1:14" ht="110.25" customHeight="1">
      <c r="A11" s="48" t="s">
        <v>191</v>
      </c>
      <c r="B11" s="49" t="s">
        <v>73</v>
      </c>
      <c r="C11" s="48" t="s">
        <v>93</v>
      </c>
      <c r="D11" s="48" t="s">
        <v>318</v>
      </c>
      <c r="E11" s="50" t="s">
        <v>347</v>
      </c>
      <c r="F11" s="50" t="s">
        <v>8</v>
      </c>
      <c r="G11" s="51">
        <v>310</v>
      </c>
      <c r="H11" s="56">
        <v>325</v>
      </c>
      <c r="I11" s="56">
        <v>370</v>
      </c>
      <c r="J11" s="52"/>
      <c r="K11" s="52"/>
      <c r="L11" s="50">
        <f t="shared" si="0"/>
        <v>3</v>
      </c>
      <c r="M11" s="53">
        <f t="shared" si="1"/>
        <v>0.09320892534922982</v>
      </c>
      <c r="N11" s="47">
        <f t="shared" si="2"/>
        <v>335</v>
      </c>
    </row>
    <row r="12" spans="1:14" ht="112.5" customHeight="1">
      <c r="A12" s="48" t="s">
        <v>164</v>
      </c>
      <c r="B12" s="49" t="s">
        <v>73</v>
      </c>
      <c r="C12" s="48" t="s">
        <v>93</v>
      </c>
      <c r="D12" s="48" t="s">
        <v>318</v>
      </c>
      <c r="E12" s="50" t="s">
        <v>347</v>
      </c>
      <c r="F12" s="50" t="s">
        <v>8</v>
      </c>
      <c r="G12" s="51">
        <v>320</v>
      </c>
      <c r="H12" s="56">
        <v>345</v>
      </c>
      <c r="I12" s="56">
        <v>360</v>
      </c>
      <c r="J12" s="52"/>
      <c r="K12" s="52"/>
      <c r="L12" s="50">
        <f t="shared" si="0"/>
        <v>3</v>
      </c>
      <c r="M12" s="53">
        <f t="shared" si="1"/>
        <v>0.05914319830722995</v>
      </c>
      <c r="N12" s="47">
        <f t="shared" si="2"/>
        <v>341.66666666666663</v>
      </c>
    </row>
    <row r="13" spans="1:14" ht="95.25" customHeight="1">
      <c r="A13" s="48" t="s">
        <v>350</v>
      </c>
      <c r="B13" s="49" t="s">
        <v>261</v>
      </c>
      <c r="C13" s="48" t="s">
        <v>93</v>
      </c>
      <c r="D13" s="48" t="s">
        <v>322</v>
      </c>
      <c r="E13" s="50" t="s">
        <v>348</v>
      </c>
      <c r="F13" s="50" t="s">
        <v>9</v>
      </c>
      <c r="G13" s="51">
        <v>300</v>
      </c>
      <c r="H13" s="56">
        <v>345</v>
      </c>
      <c r="I13" s="56">
        <v>280</v>
      </c>
      <c r="J13" s="52"/>
      <c r="K13" s="52"/>
      <c r="L13" s="50">
        <f t="shared" si="0"/>
        <v>3</v>
      </c>
      <c r="M13" s="53">
        <f t="shared" si="1"/>
        <v>0.10797288840777396</v>
      </c>
      <c r="N13" s="47">
        <f t="shared" si="2"/>
        <v>308.3333333333333</v>
      </c>
    </row>
    <row r="14" spans="1:14" s="62" customFormat="1" ht="101.25" customHeight="1">
      <c r="A14" s="48" t="s">
        <v>351</v>
      </c>
      <c r="B14" s="49" t="s">
        <v>261</v>
      </c>
      <c r="C14" s="48" t="s">
        <v>93</v>
      </c>
      <c r="D14" s="48" t="s">
        <v>321</v>
      </c>
      <c r="E14" s="50" t="s">
        <v>220</v>
      </c>
      <c r="F14" s="50" t="s">
        <v>9</v>
      </c>
      <c r="G14" s="51">
        <v>360</v>
      </c>
      <c r="H14" s="56">
        <v>405</v>
      </c>
      <c r="I14" s="56">
        <v>320</v>
      </c>
      <c r="J14" s="52"/>
      <c r="K14" s="52"/>
      <c r="L14" s="50">
        <f t="shared" si="0"/>
        <v>3</v>
      </c>
      <c r="M14" s="53">
        <f t="shared" si="1"/>
        <v>0.11757927025044307</v>
      </c>
      <c r="N14" s="47">
        <f t="shared" si="2"/>
        <v>361.66666666666663</v>
      </c>
    </row>
    <row r="15" spans="1:14" s="62" customFormat="1" ht="104.25" customHeight="1">
      <c r="A15" s="48" t="s">
        <v>352</v>
      </c>
      <c r="B15" s="49" t="s">
        <v>261</v>
      </c>
      <c r="C15" s="48" t="s">
        <v>93</v>
      </c>
      <c r="D15" s="48" t="s">
        <v>320</v>
      </c>
      <c r="E15" s="50" t="s">
        <v>348</v>
      </c>
      <c r="F15" s="50" t="s">
        <v>9</v>
      </c>
      <c r="G15" s="51">
        <v>260</v>
      </c>
      <c r="H15" s="56">
        <v>305</v>
      </c>
      <c r="I15" s="56">
        <v>300</v>
      </c>
      <c r="J15" s="52"/>
      <c r="K15" s="52"/>
      <c r="L15" s="50">
        <f t="shared" si="0"/>
        <v>3</v>
      </c>
      <c r="M15" s="53">
        <f t="shared" si="1"/>
        <v>0.08554132131184244</v>
      </c>
      <c r="N15" s="47">
        <f t="shared" si="2"/>
        <v>288.3333333333333</v>
      </c>
    </row>
    <row r="16" spans="1:14" ht="103.5" customHeight="1">
      <c r="A16" s="48" t="s">
        <v>353</v>
      </c>
      <c r="B16" s="49" t="s">
        <v>262</v>
      </c>
      <c r="C16" s="48" t="s">
        <v>93</v>
      </c>
      <c r="D16" s="48" t="s">
        <v>319</v>
      </c>
      <c r="E16" s="50" t="s">
        <v>349</v>
      </c>
      <c r="F16" s="50" t="s">
        <v>10</v>
      </c>
      <c r="G16" s="51">
        <v>190</v>
      </c>
      <c r="H16" s="56">
        <v>195</v>
      </c>
      <c r="I16" s="56">
        <v>200</v>
      </c>
      <c r="J16" s="52"/>
      <c r="K16" s="52"/>
      <c r="L16" s="50">
        <f t="shared" si="0"/>
        <v>3</v>
      </c>
      <c r="M16" s="53">
        <f t="shared" si="1"/>
        <v>0.02564102564102564</v>
      </c>
      <c r="N16" s="47">
        <f t="shared" si="2"/>
        <v>195</v>
      </c>
    </row>
    <row r="17" spans="1:6" s="44" customFormat="1" ht="15">
      <c r="A17" s="43"/>
      <c r="B17" s="43"/>
      <c r="C17" s="43"/>
      <c r="D17" s="43"/>
      <c r="E17" s="43"/>
      <c r="F17" s="43"/>
    </row>
    <row r="18" spans="1:6" s="44" customFormat="1" ht="15">
      <c r="A18" s="43"/>
      <c r="B18" s="43"/>
      <c r="C18" s="43"/>
      <c r="D18" s="43"/>
      <c r="E18" s="43"/>
      <c r="F18" s="43"/>
    </row>
    <row r="19" spans="1:6" s="44" customFormat="1" ht="15">
      <c r="A19" s="43"/>
      <c r="B19" s="43"/>
      <c r="C19" s="43"/>
      <c r="D19" s="43"/>
      <c r="E19" s="43"/>
      <c r="F19" s="43"/>
    </row>
    <row r="20" spans="1:6" s="44" customFormat="1" ht="15">
      <c r="A20" s="43"/>
      <c r="B20" s="43"/>
      <c r="C20" s="43"/>
      <c r="D20" s="43"/>
      <c r="E20" s="43"/>
      <c r="F20" s="43"/>
    </row>
    <row r="21" spans="1:6" s="44" customFormat="1" ht="15">
      <c r="A21" s="43"/>
      <c r="B21" s="43"/>
      <c r="C21" s="43"/>
      <c r="D21" s="43"/>
      <c r="E21" s="43"/>
      <c r="F21" s="43"/>
    </row>
    <row r="22" spans="1:6" s="44" customFormat="1" ht="15">
      <c r="A22" s="43"/>
      <c r="B22" s="43"/>
      <c r="C22" s="43"/>
      <c r="D22" s="43"/>
      <c r="E22" s="43"/>
      <c r="F22" s="43"/>
    </row>
    <row r="23" spans="1:6" s="44" customFormat="1" ht="15">
      <c r="A23" s="43"/>
      <c r="B23" s="43"/>
      <c r="C23" s="43"/>
      <c r="D23" s="43"/>
      <c r="E23" s="43"/>
      <c r="F23" s="43"/>
    </row>
    <row r="24" spans="1:6" s="44" customFormat="1" ht="15">
      <c r="A24" s="43"/>
      <c r="B24" s="43"/>
      <c r="C24" s="43"/>
      <c r="D24" s="43"/>
      <c r="E24" s="43"/>
      <c r="F24" s="43"/>
    </row>
    <row r="25" spans="1:6" s="44" customFormat="1" ht="15">
      <c r="A25" s="43"/>
      <c r="B25" s="43"/>
      <c r="C25" s="43"/>
      <c r="D25" s="43"/>
      <c r="E25" s="43"/>
      <c r="F25" s="43"/>
    </row>
    <row r="26" spans="1:6" s="44" customFormat="1" ht="15">
      <c r="A26" s="43"/>
      <c r="B26" s="43"/>
      <c r="C26" s="43"/>
      <c r="D26" s="43"/>
      <c r="E26" s="43"/>
      <c r="F26" s="43"/>
    </row>
    <row r="27" spans="1:6" s="44" customFormat="1" ht="15">
      <c r="A27" s="43"/>
      <c r="B27" s="43"/>
      <c r="C27" s="43"/>
      <c r="D27" s="43"/>
      <c r="E27" s="43"/>
      <c r="F27" s="43"/>
    </row>
    <row r="28" spans="1:6" s="44" customFormat="1" ht="15">
      <c r="A28" s="43"/>
      <c r="B28" s="43"/>
      <c r="C28" s="43"/>
      <c r="D28" s="43"/>
      <c r="E28" s="43"/>
      <c r="F28" s="43"/>
    </row>
  </sheetData>
  <sheetProtection/>
  <mergeCells count="18">
    <mergeCell ref="A8:M8"/>
    <mergeCell ref="B5:B7"/>
    <mergeCell ref="G6:G7"/>
    <mergeCell ref="F5:F7"/>
    <mergeCell ref="L2:M2"/>
    <mergeCell ref="A3:N3"/>
    <mergeCell ref="A5:A7"/>
    <mergeCell ref="C5:C7"/>
    <mergeCell ref="E5:E7"/>
    <mergeCell ref="N5:N7"/>
    <mergeCell ref="M5:M7"/>
    <mergeCell ref="L5:L7"/>
    <mergeCell ref="D5:D7"/>
    <mergeCell ref="G5:K5"/>
    <mergeCell ref="H6:H7"/>
    <mergeCell ref="K6:K7"/>
    <mergeCell ref="J6:J7"/>
    <mergeCell ref="I6:I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75" zoomScaleNormal="75" zoomScalePageLayoutView="0" workbookViewId="0" topLeftCell="A4">
      <selection activeCell="H16" sqref="H16"/>
    </sheetView>
  </sheetViews>
  <sheetFormatPr defaultColWidth="9.140625" defaultRowHeight="15"/>
  <cols>
    <col min="1" max="1" width="15.00390625" style="78" customWidth="1"/>
    <col min="2" max="2" width="13.57421875" style="78" customWidth="1"/>
    <col min="3" max="3" width="9.28125" style="78" customWidth="1"/>
    <col min="4" max="4" width="13.28125" style="78" customWidth="1"/>
    <col min="5" max="5" width="36.28125" style="78" customWidth="1"/>
    <col min="6" max="6" width="13.00390625" style="78" customWidth="1"/>
    <col min="7" max="7" width="13.28125" style="78" customWidth="1"/>
    <col min="8" max="9" width="14.8515625" style="78" customWidth="1"/>
    <col min="10" max="12" width="14.7109375" style="78" customWidth="1"/>
    <col min="13" max="13" width="14.421875" style="78" customWidth="1"/>
    <col min="14" max="14" width="8.7109375" style="78" customWidth="1"/>
    <col min="15" max="15" width="9.57421875" style="78" customWidth="1"/>
    <col min="16" max="16" width="14.57421875" style="78" customWidth="1"/>
    <col min="17" max="16384" width="9.140625" style="78" customWidth="1"/>
  </cols>
  <sheetData>
    <row r="1" spans="1:16" ht="12">
      <c r="A1" s="76"/>
      <c r="B1" s="76"/>
      <c r="C1" s="76"/>
      <c r="D1" s="76"/>
      <c r="E1" s="76"/>
      <c r="F1" s="76"/>
      <c r="G1" s="77"/>
      <c r="H1" s="77"/>
      <c r="I1" s="77"/>
      <c r="J1" s="77"/>
      <c r="K1" s="77"/>
      <c r="L1" s="77"/>
      <c r="M1" s="77"/>
      <c r="N1" s="280"/>
      <c r="O1" s="280"/>
      <c r="P1" s="280"/>
    </row>
    <row r="2" spans="1:16" ht="12">
      <c r="A2" s="76"/>
      <c r="B2" s="76"/>
      <c r="C2" s="76"/>
      <c r="D2" s="76"/>
      <c r="E2" s="76"/>
      <c r="F2" s="76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2">
      <c r="A3" s="76"/>
      <c r="B3" s="76"/>
      <c r="C3" s="76"/>
      <c r="D3" s="76"/>
      <c r="E3" s="76"/>
      <c r="F3" s="76"/>
      <c r="G3" s="77"/>
      <c r="H3" s="77"/>
      <c r="I3" s="77"/>
      <c r="J3" s="77"/>
      <c r="K3" s="77"/>
      <c r="L3" s="77"/>
      <c r="M3" s="77"/>
      <c r="N3" s="280" t="s">
        <v>173</v>
      </c>
      <c r="O3" s="280"/>
      <c r="P3" s="280"/>
    </row>
    <row r="4" spans="1:18" s="81" customFormat="1" ht="33.75" customHeight="1">
      <c r="A4" s="278" t="s">
        <v>536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80"/>
      <c r="R4" s="80"/>
    </row>
    <row r="5" spans="1:16" s="80" customFormat="1" ht="1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8" s="81" customFormat="1" ht="30" customHeight="1">
      <c r="A6" s="281" t="s">
        <v>123</v>
      </c>
      <c r="B6" s="295" t="s">
        <v>223</v>
      </c>
      <c r="C6" s="281" t="s">
        <v>92</v>
      </c>
      <c r="D6" s="281" t="s">
        <v>192</v>
      </c>
      <c r="E6" s="281" t="s">
        <v>122</v>
      </c>
      <c r="F6" s="281" t="s">
        <v>79</v>
      </c>
      <c r="G6" s="290" t="s">
        <v>148</v>
      </c>
      <c r="H6" s="291"/>
      <c r="I6" s="291"/>
      <c r="J6" s="291"/>
      <c r="K6" s="291"/>
      <c r="L6" s="291"/>
      <c r="M6" s="292"/>
      <c r="N6" s="281" t="s">
        <v>128</v>
      </c>
      <c r="O6" s="281" t="s">
        <v>129</v>
      </c>
      <c r="P6" s="293" t="s">
        <v>535</v>
      </c>
      <c r="Q6" s="80"/>
      <c r="R6" s="80"/>
    </row>
    <row r="7" spans="1:18" ht="15" customHeight="1">
      <c r="A7" s="282"/>
      <c r="B7" s="296"/>
      <c r="C7" s="282"/>
      <c r="D7" s="282"/>
      <c r="E7" s="282"/>
      <c r="F7" s="282"/>
      <c r="G7" s="287" t="s">
        <v>451</v>
      </c>
      <c r="H7" s="287" t="s">
        <v>404</v>
      </c>
      <c r="I7" s="287" t="s">
        <v>461</v>
      </c>
      <c r="J7" s="287" t="s">
        <v>468</v>
      </c>
      <c r="K7" s="287" t="s">
        <v>517</v>
      </c>
      <c r="L7" s="287" t="s">
        <v>518</v>
      </c>
      <c r="M7" s="287" t="s">
        <v>519</v>
      </c>
      <c r="N7" s="286"/>
      <c r="O7" s="286"/>
      <c r="P7" s="294"/>
      <c r="Q7" s="82"/>
      <c r="R7" s="82"/>
    </row>
    <row r="8" spans="1:18" ht="79.5" customHeight="1">
      <c r="A8" s="282"/>
      <c r="B8" s="297"/>
      <c r="C8" s="282"/>
      <c r="D8" s="282"/>
      <c r="E8" s="282"/>
      <c r="F8" s="282"/>
      <c r="G8" s="288"/>
      <c r="H8" s="289"/>
      <c r="I8" s="289"/>
      <c r="J8" s="289"/>
      <c r="K8" s="289"/>
      <c r="L8" s="180"/>
      <c r="M8" s="289"/>
      <c r="N8" s="286"/>
      <c r="O8" s="286"/>
      <c r="P8" s="294"/>
      <c r="Q8" s="82"/>
      <c r="R8" s="82"/>
    </row>
    <row r="9" spans="1:18" ht="33.75" customHeight="1">
      <c r="A9" s="283" t="s">
        <v>174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5"/>
      <c r="P9" s="5"/>
      <c r="Q9" s="82"/>
      <c r="R9" s="82"/>
    </row>
    <row r="10" spans="1:18" s="81" customFormat="1" ht="92.25" customHeight="1">
      <c r="A10" s="83" t="s">
        <v>175</v>
      </c>
      <c r="B10" s="84" t="s">
        <v>267</v>
      </c>
      <c r="C10" s="83" t="s">
        <v>93</v>
      </c>
      <c r="D10" s="83" t="s">
        <v>310</v>
      </c>
      <c r="E10" s="85" t="s">
        <v>309</v>
      </c>
      <c r="F10" s="16" t="s">
        <v>14</v>
      </c>
      <c r="G10" s="22">
        <v>150</v>
      </c>
      <c r="H10" s="64">
        <v>135</v>
      </c>
      <c r="I10" s="64">
        <v>165</v>
      </c>
      <c r="J10" s="64">
        <v>160</v>
      </c>
      <c r="K10" s="15">
        <v>97.48</v>
      </c>
      <c r="L10" s="15">
        <v>87.21</v>
      </c>
      <c r="M10" s="15"/>
      <c r="N10" s="16">
        <f aca="true" t="shared" si="0" ref="N10:N15">COUNT(G10:M10)</f>
        <v>6</v>
      </c>
      <c r="O10" s="17">
        <f aca="true" t="shared" si="1" ref="O10:O15">STDEVA(G10:M10)/(SUM(G10:M10)/COUNTIF(G10:M10,"&gt;0"))</f>
        <v>0.24818106305894927</v>
      </c>
      <c r="P10" s="5">
        <f aca="true" t="shared" si="2" ref="P10:P15">1/N10*(SUM(G10:M10))</f>
        <v>132.44833333333332</v>
      </c>
      <c r="Q10" s="80"/>
      <c r="R10" s="80"/>
    </row>
    <row r="11" spans="1:18" ht="84" customHeight="1">
      <c r="A11" s="83" t="s">
        <v>176</v>
      </c>
      <c r="B11" s="84" t="s">
        <v>263</v>
      </c>
      <c r="C11" s="83" t="s">
        <v>93</v>
      </c>
      <c r="D11" s="83" t="s">
        <v>386</v>
      </c>
      <c r="E11" s="85" t="s">
        <v>373</v>
      </c>
      <c r="F11" s="16" t="s">
        <v>14</v>
      </c>
      <c r="G11" s="22">
        <v>150</v>
      </c>
      <c r="H11" s="64">
        <v>115</v>
      </c>
      <c r="I11" s="64">
        <v>140</v>
      </c>
      <c r="J11" s="64">
        <v>150</v>
      </c>
      <c r="K11" s="15">
        <v>77.83</v>
      </c>
      <c r="L11" s="15">
        <v>84.9</v>
      </c>
      <c r="M11" s="15"/>
      <c r="N11" s="16">
        <f t="shared" si="0"/>
        <v>6</v>
      </c>
      <c r="O11" s="17">
        <f t="shared" si="1"/>
        <v>0.2704836977186543</v>
      </c>
      <c r="P11" s="5">
        <f t="shared" si="2"/>
        <v>119.62166666666667</v>
      </c>
      <c r="Q11" s="82"/>
      <c r="R11" s="82"/>
    </row>
    <row r="12" spans="1:18" s="90" customFormat="1" ht="83.25" customHeight="1">
      <c r="A12" s="83" t="s">
        <v>177</v>
      </c>
      <c r="B12" s="86" t="s">
        <v>264</v>
      </c>
      <c r="C12" s="83" t="s">
        <v>93</v>
      </c>
      <c r="D12" s="83" t="s">
        <v>386</v>
      </c>
      <c r="E12" s="85" t="s">
        <v>374</v>
      </c>
      <c r="F12" s="16" t="s">
        <v>14</v>
      </c>
      <c r="G12" s="22">
        <v>110</v>
      </c>
      <c r="H12" s="64">
        <v>95</v>
      </c>
      <c r="I12" s="64">
        <v>110</v>
      </c>
      <c r="J12" s="64">
        <v>110</v>
      </c>
      <c r="K12" s="87">
        <v>53.66</v>
      </c>
      <c r="L12" s="87">
        <v>52.17</v>
      </c>
      <c r="M12" s="87"/>
      <c r="N12" s="88">
        <f t="shared" si="0"/>
        <v>6</v>
      </c>
      <c r="O12" s="17">
        <f t="shared" si="1"/>
        <v>0.3182041366559064</v>
      </c>
      <c r="P12" s="5">
        <f t="shared" si="2"/>
        <v>88.47166666666665</v>
      </c>
      <c r="Q12" s="89"/>
      <c r="R12" s="89"/>
    </row>
    <row r="13" spans="1:18" ht="66" customHeight="1">
      <c r="A13" s="83" t="s">
        <v>179</v>
      </c>
      <c r="B13" s="84" t="s">
        <v>265</v>
      </c>
      <c r="C13" s="83" t="s">
        <v>93</v>
      </c>
      <c r="D13" s="83" t="s">
        <v>193</v>
      </c>
      <c r="E13" s="85" t="s">
        <v>354</v>
      </c>
      <c r="F13" s="16" t="s">
        <v>14</v>
      </c>
      <c r="G13" s="22"/>
      <c r="H13" s="64">
        <v>75</v>
      </c>
      <c r="I13" s="64">
        <v>80</v>
      </c>
      <c r="J13" s="64"/>
      <c r="K13" s="15">
        <v>49.57</v>
      </c>
      <c r="L13" s="15">
        <v>60.2</v>
      </c>
      <c r="M13" s="15"/>
      <c r="N13" s="16">
        <f t="shared" si="0"/>
        <v>4</v>
      </c>
      <c r="O13" s="17">
        <f t="shared" si="1"/>
        <v>0.21013965327155024</v>
      </c>
      <c r="P13" s="5">
        <f t="shared" si="2"/>
        <v>66.1925</v>
      </c>
      <c r="Q13" s="82"/>
      <c r="R13" s="82"/>
    </row>
    <row r="14" spans="1:18" s="81" customFormat="1" ht="81" customHeight="1">
      <c r="A14" s="83" t="s">
        <v>180</v>
      </c>
      <c r="B14" s="84" t="s">
        <v>268</v>
      </c>
      <c r="C14" s="83" t="s">
        <v>93</v>
      </c>
      <c r="D14" s="83" t="s">
        <v>194</v>
      </c>
      <c r="E14" s="85" t="s">
        <v>355</v>
      </c>
      <c r="F14" s="16" t="s">
        <v>14</v>
      </c>
      <c r="G14" s="22">
        <v>90</v>
      </c>
      <c r="H14" s="64">
        <v>90</v>
      </c>
      <c r="I14" s="64">
        <v>120</v>
      </c>
      <c r="J14" s="64">
        <v>80</v>
      </c>
      <c r="K14" s="15">
        <v>58.64</v>
      </c>
      <c r="L14" s="15">
        <v>55.26</v>
      </c>
      <c r="M14" s="15"/>
      <c r="N14" s="16">
        <f t="shared" si="0"/>
        <v>6</v>
      </c>
      <c r="O14" s="17">
        <f t="shared" si="1"/>
        <v>0.2893271448285543</v>
      </c>
      <c r="P14" s="5">
        <f t="shared" si="2"/>
        <v>82.31666666666666</v>
      </c>
      <c r="Q14" s="80"/>
      <c r="R14" s="80"/>
    </row>
    <row r="15" spans="1:18" s="81" customFormat="1" ht="84" customHeight="1">
      <c r="A15" s="83" t="s">
        <v>181</v>
      </c>
      <c r="B15" s="84" t="s">
        <v>266</v>
      </c>
      <c r="C15" s="83" t="s">
        <v>93</v>
      </c>
      <c r="D15" s="83" t="s">
        <v>386</v>
      </c>
      <c r="E15" s="85" t="s">
        <v>375</v>
      </c>
      <c r="F15" s="16" t="s">
        <v>14</v>
      </c>
      <c r="G15" s="22"/>
      <c r="H15" s="64">
        <v>125</v>
      </c>
      <c r="I15" s="64"/>
      <c r="J15" s="64"/>
      <c r="K15" s="15">
        <v>91.84</v>
      </c>
      <c r="L15" s="15"/>
      <c r="M15" s="15">
        <v>81.31</v>
      </c>
      <c r="N15" s="16">
        <f t="shared" si="0"/>
        <v>3</v>
      </c>
      <c r="O15" s="17">
        <f t="shared" si="1"/>
        <v>0.22942364593659512</v>
      </c>
      <c r="P15" s="91">
        <f t="shared" si="2"/>
        <v>99.38333333333333</v>
      </c>
      <c r="Q15" s="80"/>
      <c r="R15" s="80"/>
    </row>
    <row r="16" spans="1:18" ht="12">
      <c r="A16" s="76"/>
      <c r="B16" s="76"/>
      <c r="C16" s="76"/>
      <c r="D16" s="76"/>
      <c r="E16" s="76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2"/>
      <c r="R16" s="82"/>
    </row>
    <row r="17" spans="1:18" ht="12">
      <c r="A17" s="76"/>
      <c r="B17" s="76"/>
      <c r="C17" s="76"/>
      <c r="D17" s="76"/>
      <c r="E17" s="76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2"/>
      <c r="R17" s="82"/>
    </row>
    <row r="18" spans="1:16" ht="12">
      <c r="A18" s="76"/>
      <c r="B18" s="76"/>
      <c r="C18" s="76"/>
      <c r="D18" s="76"/>
      <c r="E18" s="76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2">
      <c r="A19" s="76"/>
      <c r="B19" s="76"/>
      <c r="C19" s="76"/>
      <c r="D19" s="76"/>
      <c r="E19" s="76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12">
      <c r="A20" s="76"/>
      <c r="B20" s="76"/>
      <c r="C20" s="76"/>
      <c r="D20" s="76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2">
      <c r="A21" s="76"/>
      <c r="B21" s="76"/>
      <c r="C21" s="76"/>
      <c r="D21" s="76"/>
      <c r="E21" s="76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2">
      <c r="A22" s="76"/>
      <c r="B22" s="76"/>
      <c r="C22" s="76"/>
      <c r="D22" s="76"/>
      <c r="E22" s="76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2">
      <c r="A23" s="76"/>
      <c r="B23" s="76"/>
      <c r="C23" s="76"/>
      <c r="D23" s="76"/>
      <c r="E23" s="76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2">
      <c r="A24" s="76"/>
      <c r="B24" s="76"/>
      <c r="C24" s="76"/>
      <c r="D24" s="76"/>
      <c r="E24" s="76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2">
      <c r="A25" s="76"/>
      <c r="B25" s="76"/>
      <c r="C25" s="76"/>
      <c r="D25" s="76"/>
      <c r="E25" s="76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">
      <c r="A26" s="76"/>
      <c r="B26" s="76"/>
      <c r="C26" s="76"/>
      <c r="D26" s="76"/>
      <c r="E26" s="76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">
      <c r="A27" s="76"/>
      <c r="B27" s="76"/>
      <c r="C27" s="76"/>
      <c r="D27" s="76"/>
      <c r="E27" s="76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">
      <c r="A28" s="76"/>
      <c r="B28" s="76"/>
      <c r="C28" s="76"/>
      <c r="D28" s="76"/>
      <c r="E28" s="76"/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2">
      <c r="A29" s="76"/>
      <c r="B29" s="76"/>
      <c r="C29" s="76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2">
      <c r="A30" s="76"/>
      <c r="B30" s="76"/>
      <c r="C30" s="76"/>
      <c r="D30" s="76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6" ht="12">
      <c r="A31" s="76"/>
      <c r="B31" s="76"/>
      <c r="C31" s="76"/>
      <c r="D31" s="76"/>
      <c r="E31" s="76"/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ht="12">
      <c r="A32" s="76"/>
      <c r="B32" s="76"/>
      <c r="C32" s="76"/>
      <c r="D32" s="76"/>
      <c r="E32" s="76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</row>
  </sheetData>
  <sheetProtection/>
  <mergeCells count="21">
    <mergeCell ref="I7:I8"/>
    <mergeCell ref="P6:P8"/>
    <mergeCell ref="B6:B8"/>
    <mergeCell ref="D6:D8"/>
    <mergeCell ref="O6:O8"/>
    <mergeCell ref="K7:K8"/>
    <mergeCell ref="F6:F8"/>
    <mergeCell ref="H7:H8"/>
    <mergeCell ref="E6:E8"/>
    <mergeCell ref="J7:J8"/>
    <mergeCell ref="L7:L8"/>
    <mergeCell ref="N1:P1"/>
    <mergeCell ref="N3:P3"/>
    <mergeCell ref="A4:P4"/>
    <mergeCell ref="A6:A8"/>
    <mergeCell ref="C6:C8"/>
    <mergeCell ref="A9:O9"/>
    <mergeCell ref="N6:N8"/>
    <mergeCell ref="G7:G8"/>
    <mergeCell ref="M7:M8"/>
    <mergeCell ref="G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PC_60</cp:lastModifiedBy>
  <cp:lastPrinted>2019-01-10T09:32:50Z</cp:lastPrinted>
  <dcterms:created xsi:type="dcterms:W3CDTF">2014-05-12T08:05:33Z</dcterms:created>
  <dcterms:modified xsi:type="dcterms:W3CDTF">2019-01-10T12:44:01Z</dcterms:modified>
  <cp:category/>
  <cp:version/>
  <cp:contentType/>
  <cp:contentStatus/>
</cp:coreProperties>
</file>